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Ф.1_Т" sheetId="1" r:id="rId1"/>
    <sheet name="Ф.2_ИП" sheetId="2" r:id="rId2"/>
    <sheet name="Ф.3_ФХД" sheetId="3" r:id="rId3"/>
    <sheet name="Ф.4_ПХ" sheetId="4" r:id="rId4"/>
    <sheet name="Ф.5_ИП" sheetId="5" r:id="rId5"/>
    <sheet name="Ф.6" sheetId="6" r:id="rId6"/>
  </sheets>
  <definedNames>
    <definedName name="_xlnm.Print_Area" localSheetId="0">'Ф.1_Т'!$A$1:$C$40</definedName>
    <definedName name="_xlnm.Print_Area" localSheetId="1">'Ф.2_ИП'!$A$1:$M$31</definedName>
  </definedNames>
  <calcPr fullCalcOnLoad="1"/>
</workbook>
</file>

<file path=xl/sharedStrings.xml><?xml version="1.0" encoding="utf-8"?>
<sst xmlns="http://schemas.openxmlformats.org/spreadsheetml/2006/main" count="344" uniqueCount="179">
  <si>
    <t>№ п/п</t>
  </si>
  <si>
    <t>Наименование показателей</t>
  </si>
  <si>
    <t>Наименование регулирующего органа, принявшего решение об утверждении тарифа</t>
  </si>
  <si>
    <t>Реквизиты (дата и номер) решения</t>
  </si>
  <si>
    <t>Срок действия тарифа</t>
  </si>
  <si>
    <t>Источник официального опубликования</t>
  </si>
  <si>
    <t>Наименование регулирующего органа, принявшего решение об утверждении надбавки</t>
  </si>
  <si>
    <t>Срок действия надбавки</t>
  </si>
  <si>
    <t>Наименование регулирующего органа, принявшего решение об утверждении тарифа на подключение</t>
  </si>
  <si>
    <t>Прибыль</t>
  </si>
  <si>
    <t>Амортизация</t>
  </si>
  <si>
    <t>Заемные средства</t>
  </si>
  <si>
    <t>Инвестиционная надбавка</t>
  </si>
  <si>
    <t>Плата за подключение</t>
  </si>
  <si>
    <t>Прочие источники</t>
  </si>
  <si>
    <t>1.</t>
  </si>
  <si>
    <t>Наименование мероприятий</t>
  </si>
  <si>
    <t>Источник финансирования</t>
  </si>
  <si>
    <t>2.</t>
  </si>
  <si>
    <t>Наименование инвестиционной программы</t>
  </si>
  <si>
    <t>Цели инвестиционной программы</t>
  </si>
  <si>
    <t>Сроки реализации инвестиционной программы</t>
  </si>
  <si>
    <t>Мероприятие 1</t>
  </si>
  <si>
    <t>ИНН</t>
  </si>
  <si>
    <t>КПП</t>
  </si>
  <si>
    <t>Период регулирования</t>
  </si>
  <si>
    <t>Форма №2</t>
  </si>
  <si>
    <t>Год реализации
(тыс. руб.)</t>
  </si>
  <si>
    <t>Всего за период</t>
  </si>
  <si>
    <t>Наименование</t>
  </si>
  <si>
    <t>Информация о ценах (тарифах) и надбавках к этим ценам (тарифам)
в сфере холодного водоснабжения</t>
  </si>
  <si>
    <t xml:space="preserve">СТАНДАРТЫ РАСКРЫТИЯ ИНФОРМАЦИИ </t>
  </si>
  <si>
    <t xml:space="preserve">Форма №1  </t>
  </si>
  <si>
    <t>В СФЕРЕ ХОЛОДНОГО ВОДОСНАБЖЕНИЯ</t>
  </si>
  <si>
    <t>Содержание</t>
  </si>
  <si>
    <t>Показатели эффективности реализации инвестиционной программы</t>
  </si>
  <si>
    <t>Технико-экономический показатель (имя)</t>
  </si>
  <si>
    <t>Ед. измер.</t>
  </si>
  <si>
    <t>Изменение ТЭП за период реализации ИП</t>
  </si>
  <si>
    <t>начало</t>
  </si>
  <si>
    <t>конец</t>
  </si>
  <si>
    <t>Всего по инвестиционной программе</t>
  </si>
  <si>
    <t>Информация об инвестиционных программах в сфере холодного водоснабжения</t>
  </si>
  <si>
    <t>Приложение №3 к  Порядку размещения информации  на официальном сайте департамента топливно-энергетического комплекса и тарифной политики Костромской области</t>
  </si>
  <si>
    <t>Приложение №3
к Порядку размещения информации  на официальном сайте департамента топливно-энергетического комплекса и тарифной политики Костромской области</t>
  </si>
  <si>
    <t xml:space="preserve"> (наименование организации)</t>
  </si>
  <si>
    <t>Тариф на оказание услуг в сфере холодного водоснабжения, руб./куб.м.</t>
  </si>
  <si>
    <t>Надбавка к тарифу (для потребителей),руб./куб.м.</t>
  </si>
  <si>
    <t>Надбавка к тарифу (для организации), руб./куб.м.</t>
  </si>
  <si>
    <t>Тариф на подключение создаваемых (реконструируемых) объектов недвижимости к системе холодного водоснабжения, руб./куб.м./час</t>
  </si>
  <si>
    <t>Тариф организации на подключение к системе водоснабжения, руб./куб.м./час</t>
  </si>
  <si>
    <t>Всего по ИП, в т.ч.</t>
  </si>
  <si>
    <t>Всего по мероприятию, в т.ч.</t>
  </si>
  <si>
    <t>2011 год</t>
  </si>
  <si>
    <t>Департамент топливно-энергетического комплекса и тарифной политики Костромской области</t>
  </si>
  <si>
    <t>2010 - 2011 годы</t>
  </si>
  <si>
    <t>ОАО "Газпромтрубинвест"</t>
  </si>
  <si>
    <t>Тариф отсутствует</t>
  </si>
  <si>
    <t>2012 год</t>
  </si>
  <si>
    <t>2013 год</t>
  </si>
  <si>
    <t>2014 год</t>
  </si>
  <si>
    <t>2015 год</t>
  </si>
  <si>
    <t>www.vrpp.ru</t>
  </si>
  <si>
    <t>Приложение №3 к Порядку размещения информации  на официальном сайте департамента топливно-энергетического комплекса и тарифной политики Костромской области</t>
  </si>
  <si>
    <t>Форма №3</t>
  </si>
  <si>
    <t xml:space="preserve"> Основные показателях финансово-хозяйственной деятельности в сфере холодного водоснабжения</t>
  </si>
  <si>
    <t>единица измрений</t>
  </si>
  <si>
    <t>план</t>
  </si>
  <si>
    <t>факт</t>
  </si>
  <si>
    <t>Вид регулируемой деятельности (поставка технической воды)</t>
  </si>
  <si>
    <t>Выручка от регулируемой деятельности</t>
  </si>
  <si>
    <t>тыс.руб.</t>
  </si>
  <si>
    <t>3.</t>
  </si>
  <si>
    <t>Себестоимость оказываемых услуг</t>
  </si>
  <si>
    <t>в том числе:</t>
  </si>
  <si>
    <t>3.1.</t>
  </si>
  <si>
    <t>Расходы на оплату покупной воды, приобретаемой от других организаций для последующей передачи потребителям</t>
  </si>
  <si>
    <t>3.2.</t>
  </si>
  <si>
    <t>Затраты на покупную электрическую энергию</t>
  </si>
  <si>
    <t>Объем энергии</t>
  </si>
  <si>
    <t>тыс.кВт.ч.</t>
  </si>
  <si>
    <t>Средневзвешенная стоимость</t>
  </si>
  <si>
    <t>руб./кВт.ч.</t>
  </si>
  <si>
    <t>3.3.</t>
  </si>
  <si>
    <t>Расходы на химреагенты, используемые в технологическом процессе</t>
  </si>
  <si>
    <t>3.4.</t>
  </si>
  <si>
    <t>Расходы на оплату труда основного производственного персонала</t>
  </si>
  <si>
    <t>3.5.</t>
  </si>
  <si>
    <t>Отчисления на социальные нужды основного производственного персонала</t>
  </si>
  <si>
    <t>3.6.</t>
  </si>
  <si>
    <t>Расходы на амортизацию основных производственных средств и аренду имущества</t>
  </si>
  <si>
    <t>3.7.</t>
  </si>
  <si>
    <t>Общепроизводственные (цеховые) расходы</t>
  </si>
  <si>
    <t>расходы на оплату труда и отчисления на социальные нужды</t>
  </si>
  <si>
    <t>3.8.</t>
  </si>
  <si>
    <t>Общехозяйственные (управленческие) расходы</t>
  </si>
  <si>
    <t>3.9.</t>
  </si>
  <si>
    <t>Расходы на ремонт (капитальный и текущий) основных средств</t>
  </si>
  <si>
    <t>3.10.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</si>
  <si>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</si>
  <si>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4.</t>
  </si>
  <si>
    <t xml:space="preserve">Валовая прибыль от продажи товаров и услуг по регулируемому виду деятельности </t>
  </si>
  <si>
    <t>5.</t>
  </si>
  <si>
    <t>Чистая прибыль от регулируемого вида деятельности, в том числе:</t>
  </si>
  <si>
    <t>Объем, направляемый на финансирование мероприятий, предусмотренных инвестиционной программой регулируемой организации по развитию системы водоснабжения</t>
  </si>
  <si>
    <t>6.</t>
  </si>
  <si>
    <t>Объем поднятой воды</t>
  </si>
  <si>
    <t>тыс.куб.м.</t>
  </si>
  <si>
    <t>7.</t>
  </si>
  <si>
    <t>Объем покупной воды</t>
  </si>
  <si>
    <t>8.</t>
  </si>
  <si>
    <t>Объем воды, пропущенный через очистные сооружения</t>
  </si>
  <si>
    <t>10.</t>
  </si>
  <si>
    <t>Объем отпущенной потребителям холодной воды</t>
  </si>
  <si>
    <t>по приборам учета</t>
  </si>
  <si>
    <t>по нормативам потребления</t>
  </si>
  <si>
    <t>11.</t>
  </si>
  <si>
    <t>Потери воды в сетях</t>
  </si>
  <si>
    <t>%</t>
  </si>
  <si>
    <t>12.</t>
  </si>
  <si>
    <t>Протяженность водопроводных сетей (в однотрубном исчислении)</t>
  </si>
  <si>
    <t>км.</t>
  </si>
  <si>
    <t>Количество скважин</t>
  </si>
  <si>
    <t>шт.</t>
  </si>
  <si>
    <t>Количество подкачивающих насосных станций</t>
  </si>
  <si>
    <t>13.</t>
  </si>
  <si>
    <t>Среднесписочная численность основного производственного персонала</t>
  </si>
  <si>
    <t>чел.</t>
  </si>
  <si>
    <t>14.</t>
  </si>
  <si>
    <t xml:space="preserve">Удельный расход электрической энергии на подачу воды в сеть </t>
  </si>
  <si>
    <t>15.</t>
  </si>
  <si>
    <t>Расход воды на собственные нужды</t>
  </si>
  <si>
    <t>16.</t>
  </si>
  <si>
    <t>Показатель использования производственных объектов (по объему перекачки) по отношению к пиковому дню отчетного года</t>
  </si>
  <si>
    <t>17.</t>
  </si>
  <si>
    <t>Изменение стоимости основных фондов, в том числе за счет ввода (вывода) их из эксплуатации</t>
  </si>
  <si>
    <t>Х</t>
  </si>
  <si>
    <t>Форма №5</t>
  </si>
  <si>
    <t>Отчет о реализации инвестиционных программ и использовании инвестиционных средств за отчетный период</t>
  </si>
  <si>
    <t>Всего год</t>
  </si>
  <si>
    <t>Изменение ТЭП за год</t>
  </si>
  <si>
    <t>I кв.</t>
  </si>
  <si>
    <t>II кв.</t>
  </si>
  <si>
    <t>III кв.</t>
  </si>
  <si>
    <t>IV кв.</t>
  </si>
  <si>
    <t>Всего по ИП,  в т.ч.</t>
  </si>
  <si>
    <t>х</t>
  </si>
  <si>
    <t>Всего мероприятие, в т.ч.</t>
  </si>
  <si>
    <t>Форма №4</t>
  </si>
  <si>
    <t>Информация об основных потребительских характеристиках регулируемых товаров и услуг в сфере холодного водоснабжения</t>
  </si>
  <si>
    <t>Количество аварий на системах холодного водоснабжения, ед./км</t>
  </si>
  <si>
    <t>Количество случаев подачи воды по графику (менее 24 часов в сутки)</t>
  </si>
  <si>
    <t>Общее количество проведенных проб по следующим показателям:</t>
  </si>
  <si>
    <t>Не проводились</t>
  </si>
  <si>
    <t>мутность</t>
  </si>
  <si>
    <t>цветность</t>
  </si>
  <si>
    <t>хлор остаточный общий, в том числе хлор остаточный связанный и хлор остаточный свободный</t>
  </si>
  <si>
    <t>общие колиформные бактерии</t>
  </si>
  <si>
    <t>термотолерантные колиформные бактерии</t>
  </si>
  <si>
    <t>Количество проведенных проб, выявивших несоответствие холодной воды санитарным нормам (предельно допустимой концентрации) по следующим показателям</t>
  </si>
  <si>
    <t>4.1.</t>
  </si>
  <si>
    <t>4.2.</t>
  </si>
  <si>
    <t>4.3.</t>
  </si>
  <si>
    <t>4.4.</t>
  </si>
  <si>
    <t>4.5.</t>
  </si>
  <si>
    <t>Форма №6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</si>
  <si>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</t>
  </si>
  <si>
    <t>Наименование статьи</t>
  </si>
  <si>
    <t>ед. изм.</t>
  </si>
  <si>
    <t>Количество поданных заявок</t>
  </si>
  <si>
    <t>Количество зарегистрированных заявок</t>
  </si>
  <si>
    <t>Количество исполненных заявок</t>
  </si>
  <si>
    <t>Количество заявок на подключение к системе холодного водоснабжения, по которым принято решение об отказе в подключении</t>
  </si>
  <si>
    <t>Резерв мощности системы</t>
  </si>
  <si>
    <t xml:space="preserve">     м3</t>
  </si>
  <si>
    <t>№ 10/209 от 18.11.2010 г</t>
  </si>
  <si>
    <t>Инвестиционная программа для сети технического водоснабжения на 2012 год не разрабатывалась в виду предстоящей реконструкции.</t>
  </si>
  <si>
    <t>2012 год                                                       (тыс. руб.)</t>
  </si>
  <si>
    <r>
      <t xml:space="preserve">Период (2 </t>
    </r>
    <r>
      <rPr>
        <u val="single"/>
        <sz val="10"/>
        <rFont val="Arial Cyr"/>
        <family val="2"/>
      </rPr>
      <t>кв. 2012г.</t>
    </r>
    <r>
      <rPr>
        <sz val="10"/>
        <rFont val="Arial Cyr"/>
        <family val="2"/>
      </rPr>
      <t>)</t>
    </r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</si>
</sst>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</numFmts>
  <fonts count="46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sz val="10"/>
      <name val="Tahoma"/>
      <family val="2"/>
    </font>
    <font>
      <sz val="9"/>
      <name val="Arial Cyr"/>
      <family val="0"/>
    </font>
    <font>
      <sz val="10"/>
      <color indexed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name val="Arial Cyr"/>
      <family val="2"/>
    </font>
    <font>
      <sz val="8"/>
      <color indexed="10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medium"/>
      <top style="medium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>
        <color indexed="63"/>
      </right>
      <top style="hair"/>
      <bottom style="medium"/>
    </border>
    <border>
      <left style="medium"/>
      <right style="thin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5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right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left" vertical="center" wrapText="1" inden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left" vertical="center" wrapText="1" inden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2" fillId="0" borderId="0" xfId="0" applyFont="1" applyAlignment="1">
      <alignment horizontal="centerContinuous" wrapText="1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33" borderId="0" xfId="0" applyFont="1" applyFill="1" applyBorder="1" applyAlignment="1">
      <alignment horizontal="centerContinuous" vertical="center" wrapText="1"/>
    </xf>
    <xf numFmtId="0" fontId="2" fillId="33" borderId="0" xfId="0" applyFont="1" applyFill="1" applyBorder="1" applyAlignment="1">
      <alignment horizontal="centerContinuous" vertical="center" wrapText="1"/>
    </xf>
    <xf numFmtId="0" fontId="0" fillId="33" borderId="0" xfId="0" applyFont="1" applyFill="1" applyBorder="1" applyAlignment="1">
      <alignment horizontal="right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right" vertical="center" wrapText="1"/>
    </xf>
    <xf numFmtId="0" fontId="0" fillId="0" borderId="28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0" fillId="0" borderId="38" xfId="0" applyFont="1" applyFill="1" applyBorder="1" applyAlignment="1">
      <alignment horizontal="centerContinuous" vertical="center" wrapText="1"/>
    </xf>
    <xf numFmtId="0" fontId="0" fillId="0" borderId="38" xfId="0" applyFont="1" applyFill="1" applyBorder="1" applyAlignment="1">
      <alignment horizontal="right" vertical="center" wrapText="1"/>
    </xf>
    <xf numFmtId="0" fontId="1" fillId="0" borderId="0" xfId="0" applyFont="1" applyAlignment="1">
      <alignment wrapText="1"/>
    </xf>
    <xf numFmtId="0" fontId="0" fillId="0" borderId="26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0" fillId="33" borderId="0" xfId="0" applyFont="1" applyFill="1" applyBorder="1" applyAlignment="1">
      <alignment horizontal="center" vertical="center" wrapText="1"/>
    </xf>
    <xf numFmtId="0" fontId="6" fillId="0" borderId="39" xfId="0" applyFont="1" applyBorder="1" applyAlignment="1">
      <alignment horizontal="left"/>
    </xf>
    <xf numFmtId="0" fontId="0" fillId="33" borderId="38" xfId="0" applyFont="1" applyFill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left" vertical="center" wrapText="1"/>
    </xf>
    <xf numFmtId="0" fontId="0" fillId="0" borderId="24" xfId="0" applyFont="1" applyBorder="1" applyAlignment="1">
      <alignment horizontal="left" vertical="center" wrapText="1" indent="1"/>
    </xf>
    <xf numFmtId="0" fontId="0" fillId="0" borderId="29" xfId="0" applyFont="1" applyBorder="1" applyAlignment="1">
      <alignment horizontal="center" vertical="center"/>
    </xf>
    <xf numFmtId="16" fontId="0" fillId="0" borderId="29" xfId="0" applyNumberFormat="1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 wrapText="1"/>
    </xf>
    <xf numFmtId="0" fontId="0" fillId="0" borderId="0" xfId="0" applyBorder="1" applyAlignment="1">
      <alignment horizontal="right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0" fillId="0" borderId="38" xfId="0" applyBorder="1" applyAlignment="1">
      <alignment horizontal="center"/>
    </xf>
    <xf numFmtId="0" fontId="0" fillId="0" borderId="38" xfId="0" applyBorder="1" applyAlignment="1">
      <alignment horizontal="right"/>
    </xf>
    <xf numFmtId="0" fontId="0" fillId="0" borderId="43" xfId="0" applyFont="1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 wrapText="1"/>
    </xf>
    <xf numFmtId="0" fontId="0" fillId="0" borderId="45" xfId="0" applyFont="1" applyBorder="1" applyAlignment="1">
      <alignment horizontal="center" vertical="center" wrapText="1"/>
    </xf>
    <xf numFmtId="0" fontId="0" fillId="0" borderId="46" xfId="0" applyFont="1" applyBorder="1" applyAlignment="1">
      <alignment horizontal="center" vertical="center" wrapText="1"/>
    </xf>
    <xf numFmtId="0" fontId="0" fillId="0" borderId="47" xfId="0" applyFont="1" applyBorder="1" applyAlignment="1">
      <alignment horizontal="center" vertical="center" wrapText="1"/>
    </xf>
    <xf numFmtId="0" fontId="0" fillId="0" borderId="48" xfId="0" applyFont="1" applyBorder="1" applyAlignment="1">
      <alignment horizontal="center" vertical="center" wrapText="1"/>
    </xf>
    <xf numFmtId="0" fontId="0" fillId="0" borderId="13" xfId="0" applyFont="1" applyBorder="1" applyAlignment="1">
      <alignment vertical="center" wrapText="1"/>
    </xf>
    <xf numFmtId="0" fontId="0" fillId="0" borderId="15" xfId="0" applyFont="1" applyBorder="1" applyAlignment="1">
      <alignment vertical="center" wrapText="1"/>
    </xf>
    <xf numFmtId="0" fontId="0" fillId="0" borderId="24" xfId="0" applyFont="1" applyBorder="1" applyAlignment="1">
      <alignment vertical="center" wrapText="1"/>
    </xf>
    <xf numFmtId="0" fontId="8" fillId="0" borderId="0" xfId="0" applyFont="1" applyAlignment="1">
      <alignment wrapText="1"/>
    </xf>
    <xf numFmtId="0" fontId="2" fillId="0" borderId="0" xfId="0" applyFont="1" applyBorder="1" applyAlignment="1">
      <alignment horizontal="centerContinuous" wrapText="1"/>
    </xf>
    <xf numFmtId="0" fontId="0" fillId="0" borderId="38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0" fillId="0" borderId="49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0" fillId="0" borderId="0" xfId="0" applyAlignment="1">
      <alignment horizontal="centerContinuous" wrapText="1"/>
    </xf>
    <xf numFmtId="0" fontId="0" fillId="0" borderId="2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12" xfId="0" applyBorder="1" applyAlignment="1">
      <alignment vertical="center" wrapText="1"/>
    </xf>
    <xf numFmtId="0" fontId="0" fillId="0" borderId="12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49" xfId="0" applyFont="1" applyBorder="1" applyAlignment="1">
      <alignment horizontal="center" wrapText="1"/>
    </xf>
    <xf numFmtId="0" fontId="0" fillId="0" borderId="49" xfId="0" applyFont="1" applyBorder="1" applyAlignment="1">
      <alignment horizontal="center" wrapText="1"/>
    </xf>
    <xf numFmtId="0" fontId="3" fillId="0" borderId="49" xfId="42" applyFont="1" applyBorder="1" applyAlignment="1" applyProtection="1">
      <alignment horizontal="center" wrapText="1"/>
      <protection/>
    </xf>
    <xf numFmtId="0" fontId="0" fillId="0" borderId="11" xfId="0" applyFont="1" applyBorder="1" applyAlignment="1">
      <alignment horizontal="center" wrapText="1"/>
    </xf>
    <xf numFmtId="0" fontId="0" fillId="0" borderId="49" xfId="0" applyBorder="1" applyAlignment="1">
      <alignment horizontal="center" wrapText="1"/>
    </xf>
    <xf numFmtId="2" fontId="0" fillId="0" borderId="10" xfId="0" applyNumberFormat="1" applyFont="1" applyFill="1" applyBorder="1" applyAlignment="1">
      <alignment horizontal="center" vertical="center" wrapText="1"/>
    </xf>
    <xf numFmtId="2" fontId="0" fillId="0" borderId="49" xfId="0" applyNumberFormat="1" applyFont="1" applyBorder="1" applyAlignment="1">
      <alignment horizontal="center" vertical="center" wrapText="1"/>
    </xf>
    <xf numFmtId="2" fontId="9" fillId="0" borderId="49" xfId="0" applyNumberFormat="1" applyFont="1" applyBorder="1" applyAlignment="1">
      <alignment horizontal="center" vertical="center" wrapText="1"/>
    </xf>
    <xf numFmtId="169" fontId="0" fillId="0" borderId="10" xfId="0" applyNumberFormat="1" applyFont="1" applyFill="1" applyBorder="1" applyAlignment="1">
      <alignment horizontal="center" vertical="center" wrapText="1"/>
    </xf>
    <xf numFmtId="169" fontId="0" fillId="0" borderId="49" xfId="0" applyNumberFormat="1" applyFont="1" applyBorder="1" applyAlignment="1">
      <alignment horizontal="center" vertical="center" wrapText="1"/>
    </xf>
    <xf numFmtId="168" fontId="0" fillId="0" borderId="10" xfId="0" applyNumberFormat="1" applyFont="1" applyFill="1" applyBorder="1" applyAlignment="1">
      <alignment horizontal="center" vertical="center" wrapText="1"/>
    </xf>
    <xf numFmtId="168" fontId="0" fillId="0" borderId="49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0" fillId="0" borderId="51" xfId="0" applyFont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0" fontId="0" fillId="0" borderId="52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0" xfId="0" applyFill="1" applyBorder="1" applyAlignment="1">
      <alignment horizont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50" xfId="0" applyFont="1" applyBorder="1" applyAlignment="1">
      <alignment horizontal="center" vertical="center" wrapText="1"/>
    </xf>
    <xf numFmtId="0" fontId="0" fillId="0" borderId="51" xfId="0" applyFont="1" applyBorder="1" applyAlignment="1">
      <alignment horizontal="right" vertical="center" wrapText="1"/>
    </xf>
    <xf numFmtId="0" fontId="0" fillId="0" borderId="40" xfId="0" applyFont="1" applyBorder="1" applyAlignment="1">
      <alignment horizontal="right" vertical="center" wrapText="1"/>
    </xf>
    <xf numFmtId="0" fontId="0" fillId="0" borderId="52" xfId="0" applyFont="1" applyBorder="1" applyAlignment="1">
      <alignment horizontal="left" vertical="center" wrapText="1"/>
    </xf>
    <xf numFmtId="0" fontId="0" fillId="0" borderId="41" xfId="0" applyFont="1" applyBorder="1" applyAlignment="1">
      <alignment horizontal="left" vertical="center" wrapText="1"/>
    </xf>
    <xf numFmtId="0" fontId="0" fillId="0" borderId="53" xfId="0" applyFont="1" applyBorder="1" applyAlignment="1">
      <alignment horizontal="right" vertical="center" wrapText="1"/>
    </xf>
    <xf numFmtId="0" fontId="0" fillId="0" borderId="54" xfId="0" applyFont="1" applyBorder="1" applyAlignment="1">
      <alignment horizontal="right" vertical="center" wrapText="1"/>
    </xf>
    <xf numFmtId="0" fontId="0" fillId="0" borderId="55" xfId="0" applyFont="1" applyBorder="1" applyAlignment="1">
      <alignment horizontal="left" vertical="center" wrapText="1"/>
    </xf>
    <xf numFmtId="0" fontId="0" fillId="0" borderId="56" xfId="0" applyFont="1" applyBorder="1" applyAlignment="1">
      <alignment horizontal="left" vertical="center" wrapText="1"/>
    </xf>
    <xf numFmtId="0" fontId="0" fillId="0" borderId="57" xfId="0" applyFont="1" applyBorder="1" applyAlignment="1">
      <alignment horizontal="center" vertical="center" wrapText="1"/>
    </xf>
    <xf numFmtId="0" fontId="0" fillId="0" borderId="58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59" xfId="0" applyFont="1" applyBorder="1" applyAlignment="1">
      <alignment horizontal="center" vertical="center" wrapText="1"/>
    </xf>
    <xf numFmtId="0" fontId="0" fillId="0" borderId="56" xfId="0" applyFont="1" applyBorder="1" applyAlignment="1">
      <alignment horizontal="center" vertical="center" wrapText="1"/>
    </xf>
    <xf numFmtId="0" fontId="0" fillId="0" borderId="60" xfId="0" applyFont="1" applyBorder="1" applyAlignment="1">
      <alignment horizontal="center" vertical="center" wrapText="1"/>
    </xf>
    <xf numFmtId="0" fontId="0" fillId="0" borderId="61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right" vertical="center" wrapText="1"/>
    </xf>
    <xf numFmtId="0" fontId="0" fillId="0" borderId="50" xfId="0" applyFont="1" applyBorder="1" applyAlignment="1">
      <alignment horizontal="right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62" xfId="0" applyFont="1" applyBorder="1" applyAlignment="1">
      <alignment horizontal="center" vertical="center" wrapText="1"/>
    </xf>
    <xf numFmtId="0" fontId="0" fillId="0" borderId="63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33" borderId="0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/>
    </xf>
    <xf numFmtId="0" fontId="0" fillId="0" borderId="64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 wrapText="1"/>
    </xf>
    <xf numFmtId="0" fontId="0" fillId="0" borderId="65" xfId="0" applyFont="1" applyFill="1" applyBorder="1" applyAlignment="1">
      <alignment horizontal="center" vertical="center" wrapText="1"/>
    </xf>
    <xf numFmtId="0" fontId="0" fillId="0" borderId="66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5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0" fillId="0" borderId="22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60" xfId="0" applyFont="1" applyBorder="1" applyAlignment="1">
      <alignment horizontal="center" vertical="center" wrapText="1"/>
    </xf>
    <xf numFmtId="0" fontId="0" fillId="33" borderId="38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67" xfId="0" applyFont="1" applyBorder="1" applyAlignment="1">
      <alignment vertical="center" wrapText="1"/>
    </xf>
    <xf numFmtId="0" fontId="0" fillId="0" borderId="51" xfId="0" applyFont="1" applyBorder="1" applyAlignment="1">
      <alignment vertical="center" wrapText="1"/>
    </xf>
    <xf numFmtId="0" fontId="0" fillId="0" borderId="54" xfId="0" applyFont="1" applyBorder="1" applyAlignment="1">
      <alignment vertical="center" wrapText="1"/>
    </xf>
    <xf numFmtId="0" fontId="0" fillId="0" borderId="59" xfId="0" applyFont="1" applyBorder="1" applyAlignment="1">
      <alignment vertical="center" wrapText="1"/>
    </xf>
    <xf numFmtId="0" fontId="0" fillId="0" borderId="52" xfId="0" applyFont="1" applyBorder="1" applyAlignment="1">
      <alignment vertical="center" wrapText="1"/>
    </xf>
    <xf numFmtId="0" fontId="0" fillId="0" borderId="56" xfId="0" applyFont="1" applyBorder="1" applyAlignment="1">
      <alignment vertical="center" wrapText="1"/>
    </xf>
    <xf numFmtId="0" fontId="0" fillId="0" borderId="67" xfId="0" applyFont="1" applyBorder="1" applyAlignment="1">
      <alignment horizontal="right" vertical="center" wrapText="1"/>
    </xf>
    <xf numFmtId="0" fontId="6" fillId="0" borderId="39" xfId="0" applyFont="1" applyBorder="1" applyAlignment="1">
      <alignment horizontal="center"/>
    </xf>
    <xf numFmtId="0" fontId="6" fillId="0" borderId="68" xfId="0" applyFont="1" applyBorder="1" applyAlignment="1">
      <alignment horizontal="center"/>
    </xf>
    <xf numFmtId="0" fontId="0" fillId="0" borderId="67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60" xfId="0" applyBorder="1" applyAlignment="1">
      <alignment horizontal="center" vertical="center" wrapText="1"/>
    </xf>
    <xf numFmtId="0" fontId="0" fillId="0" borderId="62" xfId="0" applyBorder="1" applyAlignment="1">
      <alignment horizontal="center" vertical="center" wrapText="1"/>
    </xf>
    <xf numFmtId="0" fontId="0" fillId="0" borderId="61" xfId="0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0" fillId="33" borderId="38" xfId="0" applyFont="1" applyFill="1" applyBorder="1" applyAlignment="1">
      <alignment horizontal="center" vertical="center" wrapText="1"/>
    </xf>
    <xf numFmtId="2" fontId="0" fillId="0" borderId="0" xfId="0" applyNumberFormat="1" applyFont="1" applyAlignment="1">
      <alignment vertical="center"/>
    </xf>
    <xf numFmtId="2" fontId="0" fillId="0" borderId="0" xfId="0" applyNumberFormat="1" applyFont="1" applyAlignment="1">
      <alignment horizontal="center" vertical="center"/>
    </xf>
    <xf numFmtId="2" fontId="0" fillId="0" borderId="0" xfId="0" applyNumberFormat="1" applyFont="1" applyFill="1" applyAlignment="1">
      <alignment vertical="center" wrapText="1"/>
    </xf>
    <xf numFmtId="2" fontId="0" fillId="0" borderId="0" xfId="0" applyNumberFormat="1" applyFill="1" applyAlignment="1">
      <alignment horizontal="center" vertical="center"/>
    </xf>
    <xf numFmtId="1" fontId="0" fillId="0" borderId="0" xfId="0" applyNumberFormat="1" applyAlignment="1">
      <alignment vertical="center"/>
    </xf>
    <xf numFmtId="2" fontId="0" fillId="0" borderId="0" xfId="0" applyNumberFormat="1" applyAlignment="1">
      <alignment vertical="center"/>
    </xf>
    <xf numFmtId="2" fontId="0" fillId="0" borderId="0" xfId="0" applyNumberFormat="1" applyFont="1" applyFill="1" applyAlignment="1">
      <alignment vertical="center" wrapText="1"/>
    </xf>
    <xf numFmtId="2" fontId="0" fillId="0" borderId="0" xfId="0" applyNumberFormat="1" applyFont="1" applyAlignment="1">
      <alignment vertical="center" wrapText="1"/>
    </xf>
    <xf numFmtId="2" fontId="0" fillId="0" borderId="0" xfId="0" applyNumberFormat="1" applyFont="1" applyFill="1" applyAlignment="1">
      <alignment horizontal="center" vertical="center"/>
    </xf>
    <xf numFmtId="1" fontId="0" fillId="0" borderId="0" xfId="0" applyNumberFormat="1" applyFont="1" applyAlignment="1">
      <alignment vertical="center"/>
    </xf>
    <xf numFmtId="2" fontId="2" fillId="0" borderId="0" xfId="0" applyNumberFormat="1" applyFont="1" applyFill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/>
    </xf>
    <xf numFmtId="2" fontId="0" fillId="33" borderId="0" xfId="0" applyNumberFormat="1" applyFont="1" applyFill="1" applyBorder="1" applyAlignment="1">
      <alignment horizontal="centerContinuous" vertical="center" wrapText="1"/>
    </xf>
    <xf numFmtId="2" fontId="0" fillId="0" borderId="38" xfId="0" applyNumberFormat="1" applyFont="1" applyFill="1" applyBorder="1" applyAlignment="1">
      <alignment horizontal="center" vertical="center" wrapText="1"/>
    </xf>
    <xf numFmtId="2" fontId="0" fillId="0" borderId="0" xfId="0" applyNumberFormat="1" applyFont="1" applyFill="1" applyBorder="1" applyAlignment="1">
      <alignment horizontal="center" vertical="center" wrapText="1"/>
    </xf>
    <xf numFmtId="2" fontId="2" fillId="33" borderId="0" xfId="0" applyNumberFormat="1" applyFont="1" applyFill="1" applyBorder="1" applyAlignment="1">
      <alignment horizontal="centerContinuous" vertical="center" wrapText="1"/>
    </xf>
    <xf numFmtId="2" fontId="0" fillId="33" borderId="0" xfId="0" applyNumberFormat="1" applyFont="1" applyFill="1" applyBorder="1" applyAlignment="1">
      <alignment horizontal="right" vertical="center" wrapText="1"/>
    </xf>
    <xf numFmtId="2" fontId="0" fillId="33" borderId="0" xfId="0" applyNumberFormat="1" applyFont="1" applyFill="1" applyBorder="1" applyAlignment="1">
      <alignment horizontal="center" vertical="center" wrapText="1"/>
    </xf>
    <xf numFmtId="2" fontId="0" fillId="0" borderId="39" xfId="0" applyNumberFormat="1" applyFont="1" applyFill="1" applyBorder="1" applyAlignment="1">
      <alignment horizontal="left" vertical="center"/>
    </xf>
    <xf numFmtId="2" fontId="0" fillId="0" borderId="68" xfId="0" applyNumberFormat="1" applyFont="1" applyFill="1" applyBorder="1" applyAlignment="1">
      <alignment horizontal="left" vertical="center"/>
    </xf>
    <xf numFmtId="2" fontId="0" fillId="0" borderId="0" xfId="0" applyNumberFormat="1" applyFont="1" applyFill="1" applyAlignment="1">
      <alignment horizontal="right" vertical="center"/>
    </xf>
    <xf numFmtId="2" fontId="5" fillId="0" borderId="0" xfId="0" applyNumberFormat="1" applyFont="1" applyBorder="1" applyAlignment="1">
      <alignment horizontal="right" vertical="center"/>
    </xf>
    <xf numFmtId="2" fontId="0" fillId="0" borderId="0" xfId="0" applyNumberFormat="1" applyFont="1" applyFill="1" applyAlignment="1">
      <alignment vertical="center"/>
    </xf>
    <xf numFmtId="2" fontId="0" fillId="0" borderId="0" xfId="0" applyNumberFormat="1" applyFont="1" applyAlignment="1">
      <alignment horizontal="right" vertical="center"/>
    </xf>
    <xf numFmtId="2" fontId="2" fillId="0" borderId="0" xfId="0" applyNumberFormat="1" applyFont="1" applyFill="1" applyAlignment="1">
      <alignment horizontal="center" vertical="center" wrapText="1"/>
    </xf>
    <xf numFmtId="2" fontId="9" fillId="0" borderId="0" xfId="0" applyNumberFormat="1" applyFont="1" applyAlignment="1">
      <alignment horizontal="right" vertical="center"/>
    </xf>
    <xf numFmtId="2" fontId="2" fillId="0" borderId="0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right" vertical="center" wrapText="1"/>
    </xf>
    <xf numFmtId="2" fontId="2" fillId="0" borderId="0" xfId="0" applyNumberFormat="1" applyFont="1" applyFill="1" applyBorder="1" applyAlignment="1">
      <alignment horizontal="centerContinuous" vertical="center" wrapText="1"/>
    </xf>
    <xf numFmtId="2" fontId="9" fillId="0" borderId="0" xfId="0" applyNumberFormat="1" applyFont="1" applyFill="1" applyBorder="1" applyAlignment="1">
      <alignment vertical="center" wrapText="1"/>
    </xf>
    <xf numFmtId="2" fontId="0" fillId="0" borderId="69" xfId="0" applyNumberFormat="1" applyFont="1" applyBorder="1" applyAlignment="1">
      <alignment horizontal="center" vertical="center" wrapText="1"/>
    </xf>
    <xf numFmtId="2" fontId="0" fillId="0" borderId="67" xfId="0" applyNumberFormat="1" applyFont="1" applyBorder="1" applyAlignment="1">
      <alignment horizontal="center" vertical="center" wrapText="1"/>
    </xf>
    <xf numFmtId="2" fontId="0" fillId="0" borderId="59" xfId="0" applyNumberFormat="1" applyFont="1" applyBorder="1" applyAlignment="1">
      <alignment horizontal="center" vertical="center" wrapText="1"/>
    </xf>
    <xf numFmtId="2" fontId="0" fillId="0" borderId="60" xfId="0" applyNumberFormat="1" applyFont="1" applyFill="1" applyBorder="1" applyAlignment="1">
      <alignment horizontal="center" vertical="center" wrapText="1"/>
    </xf>
    <xf numFmtId="2" fontId="0" fillId="0" borderId="61" xfId="0" applyNumberFormat="1" applyFont="1" applyFill="1" applyBorder="1" applyAlignment="1">
      <alignment horizontal="center" vertical="center" wrapText="1"/>
    </xf>
    <xf numFmtId="2" fontId="0" fillId="0" borderId="70" xfId="0" applyNumberFormat="1" applyFont="1" applyBorder="1" applyAlignment="1">
      <alignment horizontal="center" vertical="center" wrapText="1"/>
    </xf>
    <xf numFmtId="2" fontId="0" fillId="0" borderId="54" xfId="0" applyNumberFormat="1" applyFont="1" applyBorder="1" applyAlignment="1">
      <alignment horizontal="center" vertical="center" wrapText="1"/>
    </xf>
    <xf numFmtId="2" fontId="0" fillId="0" borderId="56" xfId="0" applyNumberFormat="1" applyFont="1" applyBorder="1" applyAlignment="1">
      <alignment horizontal="center" vertical="center" wrapText="1"/>
    </xf>
    <xf numFmtId="2" fontId="0" fillId="0" borderId="42" xfId="0" applyNumberFormat="1" applyFont="1" applyFill="1" applyBorder="1" applyAlignment="1">
      <alignment horizontal="center" vertical="center" wrapText="1"/>
    </xf>
    <xf numFmtId="2" fontId="0" fillId="0" borderId="11" xfId="0" applyNumberFormat="1" applyFont="1" applyFill="1" applyBorder="1" applyAlignment="1">
      <alignment horizontal="center" vertical="center" wrapText="1"/>
    </xf>
    <xf numFmtId="2" fontId="0" fillId="0" borderId="71" xfId="0" applyNumberFormat="1" applyFont="1" applyBorder="1" applyAlignment="1">
      <alignment vertical="center"/>
    </xf>
    <xf numFmtId="2" fontId="0" fillId="0" borderId="40" xfId="0" applyNumberFormat="1" applyFont="1" applyBorder="1" applyAlignment="1">
      <alignment vertical="center" wrapText="1"/>
    </xf>
    <xf numFmtId="2" fontId="0" fillId="0" borderId="41" xfId="0" applyNumberFormat="1" applyFont="1" applyBorder="1" applyAlignment="1">
      <alignment horizontal="center" vertical="center" wrapText="1"/>
    </xf>
    <xf numFmtId="2" fontId="0" fillId="0" borderId="41" xfId="0" applyNumberFormat="1" applyFont="1" applyFill="1" applyBorder="1" applyAlignment="1">
      <alignment horizontal="center" vertical="center" wrapText="1"/>
    </xf>
    <xf numFmtId="2" fontId="9" fillId="0" borderId="26" xfId="0" applyNumberFormat="1" applyFont="1" applyFill="1" applyBorder="1" applyAlignment="1">
      <alignment horizontal="center" vertical="center" wrapText="1"/>
    </xf>
    <xf numFmtId="2" fontId="0" fillId="0" borderId="72" xfId="0" applyNumberFormat="1" applyFont="1" applyBorder="1" applyAlignment="1">
      <alignment vertical="center"/>
    </xf>
    <xf numFmtId="2" fontId="0" fillId="0" borderId="29" xfId="0" applyNumberFormat="1" applyFont="1" applyBorder="1" applyAlignment="1">
      <alignment vertical="center" wrapText="1"/>
    </xf>
    <xf numFmtId="2" fontId="0" fillId="0" borderId="10" xfId="0" applyNumberFormat="1" applyFont="1" applyBorder="1" applyAlignment="1">
      <alignment horizontal="center" vertical="center" wrapText="1"/>
    </xf>
    <xf numFmtId="1" fontId="28" fillId="0" borderId="0" xfId="0" applyNumberFormat="1" applyFont="1" applyAlignment="1">
      <alignment vertical="center"/>
    </xf>
    <xf numFmtId="2" fontId="9" fillId="0" borderId="10" xfId="0" applyNumberFormat="1" applyFont="1" applyFill="1" applyBorder="1" applyAlignment="1">
      <alignment horizontal="center" vertical="center" wrapText="1"/>
    </xf>
    <xf numFmtId="2" fontId="0" fillId="0" borderId="72" xfId="0" applyNumberFormat="1" applyFont="1" applyBorder="1" applyAlignment="1">
      <alignment vertical="center"/>
    </xf>
    <xf numFmtId="2" fontId="7" fillId="0" borderId="29" xfId="54" applyNumberFormat="1" applyFont="1" applyFill="1" applyBorder="1" applyAlignment="1" applyProtection="1">
      <alignment vertical="center" wrapText="1"/>
      <protection/>
    </xf>
    <xf numFmtId="2" fontId="7" fillId="0" borderId="10" xfId="54" applyNumberFormat="1" applyFont="1" applyFill="1" applyBorder="1" applyAlignment="1" applyProtection="1">
      <alignment horizontal="center" vertical="center" wrapText="1"/>
      <protection/>
    </xf>
    <xf numFmtId="1" fontId="0" fillId="0" borderId="10" xfId="0" applyNumberFormat="1" applyFont="1" applyFill="1" applyBorder="1" applyAlignment="1">
      <alignment horizontal="center" vertical="center" wrapText="1"/>
    </xf>
    <xf numFmtId="1" fontId="0" fillId="0" borderId="49" xfId="0" applyNumberFormat="1" applyFont="1" applyBorder="1" applyAlignment="1">
      <alignment horizontal="center" vertical="center" wrapText="1"/>
    </xf>
    <xf numFmtId="2" fontId="7" fillId="33" borderId="29" xfId="53" applyNumberFormat="1" applyFont="1" applyFill="1" applyBorder="1" applyAlignment="1" applyProtection="1">
      <alignment vertical="center" wrapText="1"/>
      <protection/>
    </xf>
    <xf numFmtId="2" fontId="7" fillId="33" borderId="10" xfId="53" applyNumberFormat="1" applyFont="1" applyFill="1" applyBorder="1" applyAlignment="1" applyProtection="1">
      <alignment horizontal="center" vertical="center" wrapText="1"/>
      <protection/>
    </xf>
    <xf numFmtId="2" fontId="0" fillId="0" borderId="49" xfId="0" applyNumberFormat="1" applyFont="1" applyFill="1" applyBorder="1" applyAlignment="1">
      <alignment horizontal="center" vertical="center" wrapText="1"/>
    </xf>
    <xf numFmtId="169" fontId="9" fillId="0" borderId="10" xfId="0" applyNumberFormat="1" applyFont="1" applyFill="1" applyBorder="1" applyAlignment="1">
      <alignment horizontal="center" vertical="center" wrapText="1"/>
    </xf>
    <xf numFmtId="169" fontId="9" fillId="0" borderId="49" xfId="0" applyNumberFormat="1" applyFont="1" applyBorder="1" applyAlignment="1">
      <alignment horizontal="center" vertical="center" wrapText="1"/>
    </xf>
    <xf numFmtId="2" fontId="0" fillId="0" borderId="29" xfId="0" applyNumberFormat="1" applyFont="1" applyFill="1" applyBorder="1" applyAlignment="1">
      <alignment vertical="center" wrapText="1"/>
    </xf>
    <xf numFmtId="2" fontId="0" fillId="0" borderId="10" xfId="0" applyNumberFormat="1" applyFont="1" applyFill="1" applyBorder="1" applyAlignment="1">
      <alignment horizontal="center" vertical="center" wrapText="1"/>
    </xf>
    <xf numFmtId="2" fontId="0" fillId="0" borderId="70" xfId="0" applyNumberFormat="1" applyFont="1" applyBorder="1" applyAlignment="1">
      <alignment vertical="center"/>
    </xf>
    <xf numFmtId="2" fontId="0" fillId="0" borderId="54" xfId="0" applyNumberFormat="1" applyFont="1" applyFill="1" applyBorder="1" applyAlignment="1">
      <alignment vertical="center" wrapText="1"/>
    </xf>
    <xf numFmtId="2" fontId="0" fillId="0" borderId="58" xfId="0" applyNumberFormat="1" applyFont="1" applyFill="1" applyBorder="1" applyAlignment="1">
      <alignment horizontal="center" vertical="center" wrapText="1"/>
    </xf>
    <xf numFmtId="2" fontId="0" fillId="0" borderId="58" xfId="0" applyNumberFormat="1" applyFont="1" applyFill="1" applyBorder="1" applyAlignment="1">
      <alignment horizontal="center" vertical="center"/>
    </xf>
    <xf numFmtId="2" fontId="0" fillId="0" borderId="73" xfId="0" applyNumberFormat="1" applyFont="1" applyFill="1" applyBorder="1" applyAlignment="1">
      <alignment horizontal="center" vertical="center"/>
    </xf>
    <xf numFmtId="2" fontId="9" fillId="0" borderId="0" xfId="0" applyNumberFormat="1" applyFont="1" applyAlignment="1">
      <alignment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Вода" xfId="53"/>
    <cellStyle name="Обычный_Тепло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ektarif.ru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tabSelected="1" zoomScalePageLayoutView="0" workbookViewId="0" topLeftCell="A4">
      <selection activeCell="E17" sqref="E17"/>
    </sheetView>
  </sheetViews>
  <sheetFormatPr defaultColWidth="9.00390625" defaultRowHeight="12.75"/>
  <cols>
    <col min="2" max="2" width="76.75390625" style="0" customWidth="1"/>
    <col min="3" max="3" width="23.875" style="0" customWidth="1"/>
  </cols>
  <sheetData>
    <row r="1" spans="1:3" ht="84.75" customHeight="1">
      <c r="A1" s="16"/>
      <c r="B1" s="16"/>
      <c r="C1" s="58" t="s">
        <v>44</v>
      </c>
    </row>
    <row r="2" ht="12.75">
      <c r="A2" s="16"/>
    </row>
    <row r="3" spans="1:3" ht="12.75">
      <c r="A3" s="118" t="s">
        <v>31</v>
      </c>
      <c r="B3" s="118"/>
      <c r="C3" s="118"/>
    </row>
    <row r="4" spans="1:3" ht="12.75">
      <c r="A4" s="113" t="s">
        <v>33</v>
      </c>
      <c r="B4" s="113"/>
      <c r="C4" s="113"/>
    </row>
    <row r="5" spans="1:8" ht="12.75">
      <c r="A5" s="113"/>
      <c r="B5" s="113"/>
      <c r="C5" s="113"/>
      <c r="D5" s="8"/>
      <c r="E5" s="1"/>
      <c r="F5" s="1"/>
      <c r="G5" s="1"/>
      <c r="H5" s="1"/>
    </row>
    <row r="6" spans="1:8" ht="13.5" thickBot="1">
      <c r="A6" s="39"/>
      <c r="B6" s="63" t="s">
        <v>56</v>
      </c>
      <c r="C6" s="40"/>
      <c r="D6" s="8"/>
      <c r="E6" s="1"/>
      <c r="F6" s="1"/>
      <c r="G6" s="1"/>
      <c r="H6" s="1"/>
    </row>
    <row r="7" spans="2:8" ht="12.75">
      <c r="B7" s="61" t="s">
        <v>45</v>
      </c>
      <c r="C7" s="40"/>
      <c r="D7" s="8"/>
      <c r="E7" s="1"/>
      <c r="F7" s="1"/>
      <c r="G7" s="1"/>
      <c r="H7" s="1"/>
    </row>
    <row r="8" spans="1:8" ht="12.75">
      <c r="A8" s="40"/>
      <c r="B8" s="41" t="s">
        <v>23</v>
      </c>
      <c r="C8" s="62">
        <v>4401008660</v>
      </c>
      <c r="D8" s="8"/>
      <c r="E8" s="1"/>
      <c r="F8" s="1"/>
      <c r="G8" s="1"/>
      <c r="H8" s="1"/>
    </row>
    <row r="9" spans="1:8" ht="12.75">
      <c r="A9" s="40"/>
      <c r="B9" s="41" t="s">
        <v>24</v>
      </c>
      <c r="C9" s="62">
        <v>443101001</v>
      </c>
      <c r="D9" s="8"/>
      <c r="E9" s="1"/>
      <c r="F9" s="1"/>
      <c r="G9" s="1"/>
      <c r="H9" s="1"/>
    </row>
    <row r="10" spans="1:8" ht="12.75">
      <c r="A10" s="36"/>
      <c r="B10" s="36"/>
      <c r="C10" s="36"/>
      <c r="D10" s="8"/>
      <c r="E10" s="1"/>
      <c r="F10" s="1"/>
      <c r="G10" s="1"/>
      <c r="H10" s="1"/>
    </row>
    <row r="11" spans="1:8" ht="15.75">
      <c r="A11" s="3"/>
      <c r="B11" s="37"/>
      <c r="C11" s="19" t="s">
        <v>32</v>
      </c>
      <c r="D11" s="8"/>
      <c r="E11" s="1"/>
      <c r="F11" s="1"/>
      <c r="G11" s="1"/>
      <c r="H11" s="1"/>
    </row>
    <row r="12" spans="1:8" ht="25.5" customHeight="1">
      <c r="A12" s="35" t="s">
        <v>30</v>
      </c>
      <c r="B12" s="35"/>
      <c r="C12" s="35"/>
      <c r="D12" s="8"/>
      <c r="E12" s="1"/>
      <c r="F12" s="1"/>
      <c r="G12" s="1"/>
      <c r="H12" s="1"/>
    </row>
    <row r="13" spans="1:8" ht="13.5" thickBot="1">
      <c r="A13" s="56"/>
      <c r="B13" s="57"/>
      <c r="C13" s="57"/>
      <c r="D13" s="8"/>
      <c r="E13" s="1"/>
      <c r="F13" s="1"/>
      <c r="G13" s="1"/>
      <c r="H13" s="1"/>
    </row>
    <row r="14" spans="1:8" ht="12.75">
      <c r="A14" s="114" t="s">
        <v>0</v>
      </c>
      <c r="B14" s="116" t="s">
        <v>1</v>
      </c>
      <c r="C14" s="42" t="s">
        <v>25</v>
      </c>
      <c r="D14" s="9"/>
      <c r="E14" s="1"/>
      <c r="F14" s="1"/>
      <c r="G14" s="1"/>
      <c r="H14" s="1"/>
    </row>
    <row r="15" spans="1:8" ht="12.75">
      <c r="A15" s="115"/>
      <c r="B15" s="117"/>
      <c r="C15" s="59" t="s">
        <v>58</v>
      </c>
      <c r="D15" s="9"/>
      <c r="E15" s="1"/>
      <c r="F15" s="1"/>
      <c r="G15" s="1"/>
      <c r="H15" s="1"/>
    </row>
    <row r="16" spans="1:8" ht="12.75">
      <c r="A16" s="120">
        <v>1</v>
      </c>
      <c r="B16" s="10" t="s">
        <v>46</v>
      </c>
      <c r="C16" s="101">
        <v>13.13</v>
      </c>
      <c r="D16" s="7"/>
      <c r="E16" s="1"/>
      <c r="F16" s="1"/>
      <c r="G16" s="1"/>
      <c r="H16" s="1"/>
    </row>
    <row r="17" spans="1:8" ht="63.75">
      <c r="A17" s="120"/>
      <c r="B17" s="60" t="s">
        <v>2</v>
      </c>
      <c r="C17" s="102" t="s">
        <v>54</v>
      </c>
      <c r="D17" s="7"/>
      <c r="E17" s="1"/>
      <c r="F17" s="1"/>
      <c r="G17" s="1"/>
      <c r="H17" s="1"/>
    </row>
    <row r="18" spans="1:8" ht="12.75">
      <c r="A18" s="120"/>
      <c r="B18" s="10" t="s">
        <v>3</v>
      </c>
      <c r="C18" s="105" t="s">
        <v>175</v>
      </c>
      <c r="D18" s="7"/>
      <c r="E18" s="1"/>
      <c r="F18" s="1"/>
      <c r="G18" s="1"/>
      <c r="H18" s="1"/>
    </row>
    <row r="19" spans="1:8" ht="12.75">
      <c r="A19" s="120"/>
      <c r="B19" s="10" t="s">
        <v>4</v>
      </c>
      <c r="C19" s="102" t="s">
        <v>55</v>
      </c>
      <c r="D19" s="7"/>
      <c r="E19" s="1"/>
      <c r="F19" s="1"/>
      <c r="G19" s="1"/>
      <c r="H19" s="1"/>
    </row>
    <row r="20" spans="1:8" ht="12.75">
      <c r="A20" s="120"/>
      <c r="B20" s="10" t="s">
        <v>5</v>
      </c>
      <c r="C20" s="103" t="s">
        <v>62</v>
      </c>
      <c r="D20" s="7"/>
      <c r="E20" s="1"/>
      <c r="F20" s="1"/>
      <c r="G20" s="1"/>
      <c r="H20" s="1"/>
    </row>
    <row r="21" spans="1:8" ht="12.75">
      <c r="A21" s="120">
        <v>2</v>
      </c>
      <c r="B21" s="10" t="s">
        <v>47</v>
      </c>
      <c r="C21" s="101">
        <v>0</v>
      </c>
      <c r="D21" s="7"/>
      <c r="E21" s="1"/>
      <c r="F21" s="1"/>
      <c r="G21" s="1"/>
      <c r="H21" s="1"/>
    </row>
    <row r="22" spans="1:8" ht="18" customHeight="1">
      <c r="A22" s="120"/>
      <c r="B22" s="10" t="s">
        <v>6</v>
      </c>
      <c r="C22" s="101"/>
      <c r="D22" s="7"/>
      <c r="E22" s="1"/>
      <c r="F22" s="1"/>
      <c r="G22" s="1"/>
      <c r="H22" s="1"/>
    </row>
    <row r="23" spans="1:8" ht="12.75">
      <c r="A23" s="120"/>
      <c r="B23" s="10" t="s">
        <v>3</v>
      </c>
      <c r="C23" s="101"/>
      <c r="D23" s="7"/>
      <c r="E23" s="1"/>
      <c r="F23" s="1"/>
      <c r="G23" s="1"/>
      <c r="H23" s="1"/>
    </row>
    <row r="24" spans="1:8" ht="12.75">
      <c r="A24" s="120"/>
      <c r="B24" s="10" t="s">
        <v>7</v>
      </c>
      <c r="C24" s="101"/>
      <c r="D24" s="7"/>
      <c r="E24" s="1"/>
      <c r="F24" s="1"/>
      <c r="G24" s="1"/>
      <c r="H24" s="1"/>
    </row>
    <row r="25" spans="1:8" ht="12.75">
      <c r="A25" s="120"/>
      <c r="B25" s="10" t="s">
        <v>5</v>
      </c>
      <c r="C25" s="101"/>
      <c r="D25" s="7"/>
      <c r="E25" s="1"/>
      <c r="F25" s="1"/>
      <c r="G25" s="1"/>
      <c r="H25" s="1"/>
    </row>
    <row r="26" spans="1:8" ht="12.75">
      <c r="A26" s="120">
        <v>3</v>
      </c>
      <c r="B26" s="10" t="s">
        <v>48</v>
      </c>
      <c r="C26" s="101">
        <v>0</v>
      </c>
      <c r="D26" s="7"/>
      <c r="E26" s="1"/>
      <c r="F26" s="1"/>
      <c r="G26" s="1"/>
      <c r="H26" s="1"/>
    </row>
    <row r="27" spans="1:8" ht="25.5">
      <c r="A27" s="120"/>
      <c r="B27" s="10" t="s">
        <v>6</v>
      </c>
      <c r="C27" s="101"/>
      <c r="D27" s="7"/>
      <c r="E27" s="1"/>
      <c r="F27" s="1"/>
      <c r="G27" s="1"/>
      <c r="H27" s="1"/>
    </row>
    <row r="28" spans="1:8" ht="12.75">
      <c r="A28" s="120"/>
      <c r="B28" s="10" t="s">
        <v>3</v>
      </c>
      <c r="C28" s="101"/>
      <c r="D28" s="7"/>
      <c r="E28" s="1"/>
      <c r="F28" s="1"/>
      <c r="G28" s="1"/>
      <c r="H28" s="1"/>
    </row>
    <row r="29" spans="1:8" ht="12.75">
      <c r="A29" s="120"/>
      <c r="B29" s="10" t="s">
        <v>7</v>
      </c>
      <c r="C29" s="101"/>
      <c r="D29" s="7"/>
      <c r="E29" s="1"/>
      <c r="F29" s="1"/>
      <c r="G29" s="1"/>
      <c r="H29" s="1"/>
    </row>
    <row r="30" spans="1:8" ht="12.75">
      <c r="A30" s="120"/>
      <c r="B30" s="10" t="s">
        <v>5</v>
      </c>
      <c r="C30" s="101"/>
      <c r="D30" s="7"/>
      <c r="E30" s="1"/>
      <c r="F30" s="1"/>
      <c r="G30" s="1"/>
      <c r="H30" s="1"/>
    </row>
    <row r="31" spans="1:8" ht="25.5">
      <c r="A31" s="120">
        <v>4</v>
      </c>
      <c r="B31" s="10" t="s">
        <v>49</v>
      </c>
      <c r="C31" s="102" t="s">
        <v>57</v>
      </c>
      <c r="D31" s="7"/>
      <c r="E31" s="1"/>
      <c r="F31" s="1"/>
      <c r="G31" s="1"/>
      <c r="H31" s="1"/>
    </row>
    <row r="32" spans="1:8" ht="25.5">
      <c r="A32" s="120"/>
      <c r="B32" s="10" t="s">
        <v>8</v>
      </c>
      <c r="C32" s="101"/>
      <c r="D32" s="7"/>
      <c r="E32" s="1"/>
      <c r="F32" s="1"/>
      <c r="G32" s="1"/>
      <c r="H32" s="1"/>
    </row>
    <row r="33" spans="1:8" ht="12.75">
      <c r="A33" s="120"/>
      <c r="B33" s="10" t="s">
        <v>3</v>
      </c>
      <c r="C33" s="101"/>
      <c r="D33" s="7"/>
      <c r="E33" s="1"/>
      <c r="F33" s="1"/>
      <c r="G33" s="1"/>
      <c r="H33" s="1"/>
    </row>
    <row r="34" spans="1:8" ht="12.75">
      <c r="A34" s="120"/>
      <c r="B34" s="10" t="s">
        <v>4</v>
      </c>
      <c r="C34" s="101"/>
      <c r="D34" s="7"/>
      <c r="E34" s="1"/>
      <c r="F34" s="1"/>
      <c r="G34" s="1"/>
      <c r="H34" s="1"/>
    </row>
    <row r="35" spans="1:8" ht="12.75">
      <c r="A35" s="120"/>
      <c r="B35" s="10" t="s">
        <v>5</v>
      </c>
      <c r="C35" s="101"/>
      <c r="D35" s="7"/>
      <c r="E35" s="1"/>
      <c r="F35" s="1"/>
      <c r="G35" s="1"/>
      <c r="H35" s="1"/>
    </row>
    <row r="36" spans="1:8" ht="15.75" customHeight="1">
      <c r="A36" s="120">
        <v>5</v>
      </c>
      <c r="B36" s="10" t="s">
        <v>50</v>
      </c>
      <c r="C36" s="102" t="s">
        <v>57</v>
      </c>
      <c r="D36" s="7"/>
      <c r="E36" s="1"/>
      <c r="F36" s="1"/>
      <c r="G36" s="1"/>
      <c r="H36" s="1"/>
    </row>
    <row r="37" spans="1:8" ht="25.5">
      <c r="A37" s="120"/>
      <c r="B37" s="10" t="s">
        <v>8</v>
      </c>
      <c r="C37" s="101"/>
      <c r="D37" s="7"/>
      <c r="E37" s="1"/>
      <c r="F37" s="1"/>
      <c r="G37" s="1"/>
      <c r="H37" s="1"/>
    </row>
    <row r="38" spans="1:8" ht="12.75">
      <c r="A38" s="120"/>
      <c r="B38" s="10" t="s">
        <v>3</v>
      </c>
      <c r="C38" s="101"/>
      <c r="D38" s="7"/>
      <c r="E38" s="1"/>
      <c r="F38" s="1"/>
      <c r="G38" s="1"/>
      <c r="H38" s="1"/>
    </row>
    <row r="39" spans="1:8" ht="12.75">
      <c r="A39" s="120"/>
      <c r="B39" s="10" t="s">
        <v>4</v>
      </c>
      <c r="C39" s="101"/>
      <c r="D39" s="7"/>
      <c r="E39" s="1"/>
      <c r="F39" s="1"/>
      <c r="G39" s="1"/>
      <c r="H39" s="1"/>
    </row>
    <row r="40" spans="1:8" ht="13.5" thickBot="1">
      <c r="A40" s="121"/>
      <c r="B40" s="15" t="s">
        <v>5</v>
      </c>
      <c r="C40" s="104"/>
      <c r="D40" s="7"/>
      <c r="E40" s="1"/>
      <c r="F40" s="1"/>
      <c r="G40" s="1"/>
      <c r="H40" s="1"/>
    </row>
    <row r="41" spans="1:8" ht="12.75" customHeight="1">
      <c r="A41" s="119"/>
      <c r="B41" s="119"/>
      <c r="C41" s="119"/>
      <c r="D41" s="119"/>
      <c r="E41" s="1"/>
      <c r="F41" s="1"/>
      <c r="G41" s="1"/>
      <c r="H41" s="1"/>
    </row>
    <row r="42" spans="1:8" ht="12.75">
      <c r="A42" s="5"/>
      <c r="B42" s="6"/>
      <c r="C42" s="7"/>
      <c r="D42" s="7"/>
      <c r="E42" s="1"/>
      <c r="F42" s="1"/>
      <c r="G42" s="1"/>
      <c r="H42" s="1"/>
    </row>
    <row r="43" spans="1:8" ht="12.75">
      <c r="A43" s="5"/>
      <c r="B43" s="6"/>
      <c r="C43" s="7"/>
      <c r="D43" s="7"/>
      <c r="E43" s="1"/>
      <c r="F43" s="1"/>
      <c r="G43" s="1"/>
      <c r="H43" s="1"/>
    </row>
    <row r="44" spans="1:8" ht="12.75">
      <c r="A44" s="5"/>
      <c r="B44" s="6"/>
      <c r="C44" s="7"/>
      <c r="D44" s="7"/>
      <c r="E44" s="1"/>
      <c r="F44" s="1"/>
      <c r="G44" s="1"/>
      <c r="H44" s="1"/>
    </row>
    <row r="45" spans="1:8" ht="12.75">
      <c r="A45" s="5"/>
      <c r="B45" s="6"/>
      <c r="C45" s="7"/>
      <c r="D45" s="7"/>
      <c r="E45" s="1"/>
      <c r="F45" s="1"/>
      <c r="G45" s="1"/>
      <c r="H45" s="1"/>
    </row>
    <row r="46" spans="1:4" ht="12.75">
      <c r="A46" s="5"/>
      <c r="B46" s="7"/>
      <c r="C46" s="4"/>
      <c r="D46" s="4"/>
    </row>
  </sheetData>
  <sheetProtection/>
  <mergeCells count="11">
    <mergeCell ref="A26:A30"/>
    <mergeCell ref="A5:C5"/>
    <mergeCell ref="A14:A15"/>
    <mergeCell ref="B14:B15"/>
    <mergeCell ref="A3:C3"/>
    <mergeCell ref="A4:C4"/>
    <mergeCell ref="A41:D41"/>
    <mergeCell ref="A16:A20"/>
    <mergeCell ref="A21:A25"/>
    <mergeCell ref="A31:A35"/>
    <mergeCell ref="A36:A40"/>
  </mergeCells>
  <hyperlinks>
    <hyperlink ref="C20" r:id="rId1" display="www.tektarif.ru "/>
  </hyperlinks>
  <printOptions/>
  <pageMargins left="0.75" right="0.44" top="1" bottom="1" header="0.5" footer="0.5"/>
  <pageSetup horizontalDpi="600" verticalDpi="600" orientation="portrait" paperSize="9" scale="83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2"/>
  <sheetViews>
    <sheetView zoomScalePageLayoutView="0" workbookViewId="0" topLeftCell="A16">
      <selection activeCell="C9" sqref="C9:M9"/>
    </sheetView>
  </sheetViews>
  <sheetFormatPr defaultColWidth="9.00390625" defaultRowHeight="12.75"/>
  <cols>
    <col min="1" max="1" width="6.125" style="0" bestFit="1" customWidth="1"/>
    <col min="2" max="2" width="25.75390625" style="0" bestFit="1" customWidth="1"/>
    <col min="3" max="3" width="24.00390625" style="0" customWidth="1"/>
    <col min="4" max="6" width="7.00390625" style="0" bestFit="1" customWidth="1"/>
    <col min="7" max="7" width="7.00390625" style="0" customWidth="1"/>
    <col min="8" max="8" width="7.00390625" style="0" bestFit="1" customWidth="1"/>
    <col min="9" max="9" width="9.625" style="0" customWidth="1"/>
    <col min="10" max="10" width="8.625" style="0" bestFit="1" customWidth="1"/>
    <col min="11" max="11" width="8.25390625" style="0" bestFit="1" customWidth="1"/>
    <col min="12" max="12" width="7.00390625" style="0" bestFit="1" customWidth="1"/>
  </cols>
  <sheetData>
    <row r="1" spans="1:13" ht="66" customHeight="1">
      <c r="A1" s="17"/>
      <c r="I1" s="143" t="s">
        <v>43</v>
      </c>
      <c r="J1" s="143"/>
      <c r="K1" s="143"/>
      <c r="L1" s="143"/>
      <c r="M1" s="143"/>
    </row>
    <row r="2" ht="12.75" customHeight="1">
      <c r="A2" s="17"/>
    </row>
    <row r="3" spans="1:13" ht="15.75">
      <c r="A3" s="18"/>
      <c r="B3" s="12"/>
      <c r="C3" s="11"/>
      <c r="D3" s="11"/>
      <c r="E3" s="11"/>
      <c r="F3" s="11"/>
      <c r="G3" s="11"/>
      <c r="H3" s="11"/>
      <c r="I3" s="2"/>
      <c r="J3" s="2"/>
      <c r="K3" s="2"/>
      <c r="L3" s="2"/>
      <c r="M3" s="19" t="s">
        <v>26</v>
      </c>
    </row>
    <row r="4" ht="12.75" customHeight="1"/>
    <row r="5" spans="1:13" ht="12.75">
      <c r="A5" s="144" t="s">
        <v>42</v>
      </c>
      <c r="B5" s="144"/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</row>
    <row r="6" ht="13.5" thickBot="1">
      <c r="M6" s="38"/>
    </row>
    <row r="7" spans="1:13" ht="12.75">
      <c r="A7" s="43" t="s">
        <v>0</v>
      </c>
      <c r="B7" s="44" t="s">
        <v>29</v>
      </c>
      <c r="C7" s="145" t="s">
        <v>34</v>
      </c>
      <c r="D7" s="145"/>
      <c r="E7" s="145"/>
      <c r="F7" s="145"/>
      <c r="G7" s="145"/>
      <c r="H7" s="145"/>
      <c r="I7" s="145"/>
      <c r="J7" s="145"/>
      <c r="K7" s="145"/>
      <c r="L7" s="145"/>
      <c r="M7" s="146"/>
    </row>
    <row r="8" spans="1:13" ht="25.5">
      <c r="A8" s="45">
        <v>1</v>
      </c>
      <c r="B8" s="46" t="s">
        <v>19</v>
      </c>
      <c r="C8" s="147" t="s">
        <v>176</v>
      </c>
      <c r="D8" s="148"/>
      <c r="E8" s="148"/>
      <c r="F8" s="148"/>
      <c r="G8" s="148"/>
      <c r="H8" s="148"/>
      <c r="I8" s="148"/>
      <c r="J8" s="148"/>
      <c r="K8" s="148"/>
      <c r="L8" s="148"/>
      <c r="M8" s="149"/>
    </row>
    <row r="9" spans="1:13" ht="25.5">
      <c r="A9" s="45">
        <v>2</v>
      </c>
      <c r="B9" s="46" t="s">
        <v>20</v>
      </c>
      <c r="C9" s="150"/>
      <c r="D9" s="150"/>
      <c r="E9" s="150"/>
      <c r="F9" s="150"/>
      <c r="G9" s="150"/>
      <c r="H9" s="150"/>
      <c r="I9" s="150"/>
      <c r="J9" s="150"/>
      <c r="K9" s="150"/>
      <c r="L9" s="150"/>
      <c r="M9" s="151"/>
    </row>
    <row r="10" spans="1:13" ht="25.5">
      <c r="A10" s="45">
        <v>3</v>
      </c>
      <c r="B10" s="46" t="s">
        <v>21</v>
      </c>
      <c r="C10" s="150"/>
      <c r="D10" s="150"/>
      <c r="E10" s="150"/>
      <c r="F10" s="150"/>
      <c r="G10" s="150"/>
      <c r="H10" s="150"/>
      <c r="I10" s="150"/>
      <c r="J10" s="150"/>
      <c r="K10" s="150"/>
      <c r="L10" s="150"/>
      <c r="M10" s="151"/>
    </row>
    <row r="11" spans="1:13" ht="12.75">
      <c r="A11" s="152">
        <v>4</v>
      </c>
      <c r="B11" s="154" t="s">
        <v>35</v>
      </c>
      <c r="C11" s="156"/>
      <c r="D11" s="156"/>
      <c r="E11" s="156"/>
      <c r="F11" s="156"/>
      <c r="G11" s="156"/>
      <c r="H11" s="156"/>
      <c r="I11" s="156"/>
      <c r="J11" s="156"/>
      <c r="K11" s="156"/>
      <c r="L11" s="156"/>
      <c r="M11" s="157"/>
    </row>
    <row r="12" spans="1:13" ht="12.75">
      <c r="A12" s="152"/>
      <c r="B12" s="154"/>
      <c r="C12" s="158"/>
      <c r="D12" s="158"/>
      <c r="E12" s="158"/>
      <c r="F12" s="158"/>
      <c r="G12" s="158"/>
      <c r="H12" s="158"/>
      <c r="I12" s="158"/>
      <c r="J12" s="158"/>
      <c r="K12" s="158"/>
      <c r="L12" s="158"/>
      <c r="M12" s="159"/>
    </row>
    <row r="13" spans="1:13" ht="12.75">
      <c r="A13" s="152"/>
      <c r="B13" s="154"/>
      <c r="C13" s="158"/>
      <c r="D13" s="158"/>
      <c r="E13" s="158"/>
      <c r="F13" s="158"/>
      <c r="G13" s="158"/>
      <c r="H13" s="158"/>
      <c r="I13" s="158"/>
      <c r="J13" s="158"/>
      <c r="K13" s="158"/>
      <c r="L13" s="158"/>
      <c r="M13" s="159"/>
    </row>
    <row r="14" spans="1:13" ht="13.5" thickBot="1">
      <c r="A14" s="153"/>
      <c r="B14" s="155"/>
      <c r="C14" s="160"/>
      <c r="D14" s="160"/>
      <c r="E14" s="160"/>
      <c r="F14" s="160"/>
      <c r="G14" s="160"/>
      <c r="H14" s="160"/>
      <c r="I14" s="160"/>
      <c r="J14" s="160"/>
      <c r="K14" s="160"/>
      <c r="L14" s="160"/>
      <c r="M14" s="161"/>
    </row>
    <row r="15" spans="1:13" ht="13.5" thickBot="1">
      <c r="A15" s="18"/>
      <c r="B15" s="12"/>
      <c r="C15" s="11"/>
      <c r="D15" s="11"/>
      <c r="E15" s="11"/>
      <c r="F15" s="11"/>
      <c r="G15" s="11"/>
      <c r="H15" s="11"/>
      <c r="I15" s="2"/>
      <c r="J15" s="2"/>
      <c r="K15" s="2"/>
      <c r="L15" s="2"/>
      <c r="M15" s="2"/>
    </row>
    <row r="16" spans="1:13" ht="38.25" customHeight="1">
      <c r="A16" s="137" t="s">
        <v>0</v>
      </c>
      <c r="B16" s="139" t="s">
        <v>16</v>
      </c>
      <c r="C16" s="139" t="s">
        <v>17</v>
      </c>
      <c r="D16" s="135" t="s">
        <v>27</v>
      </c>
      <c r="E16" s="141"/>
      <c r="F16" s="141"/>
      <c r="G16" s="141"/>
      <c r="H16" s="142"/>
      <c r="I16" s="130" t="s">
        <v>28</v>
      </c>
      <c r="J16" s="132" t="s">
        <v>36</v>
      </c>
      <c r="K16" s="133" t="s">
        <v>37</v>
      </c>
      <c r="L16" s="135" t="s">
        <v>38</v>
      </c>
      <c r="M16" s="136"/>
    </row>
    <row r="17" spans="1:13" ht="26.25" thickBot="1">
      <c r="A17" s="138"/>
      <c r="B17" s="140"/>
      <c r="C17" s="140"/>
      <c r="D17" s="66" t="s">
        <v>53</v>
      </c>
      <c r="E17" s="66" t="s">
        <v>58</v>
      </c>
      <c r="F17" s="66" t="s">
        <v>59</v>
      </c>
      <c r="G17" s="66" t="s">
        <v>60</v>
      </c>
      <c r="H17" s="66" t="s">
        <v>61</v>
      </c>
      <c r="I17" s="131"/>
      <c r="J17" s="121"/>
      <c r="K17" s="134"/>
      <c r="L17" s="14" t="s">
        <v>39</v>
      </c>
      <c r="M17" s="13" t="s">
        <v>40</v>
      </c>
    </row>
    <row r="18" spans="1:13" ht="12.75">
      <c r="A18" s="122" t="s">
        <v>15</v>
      </c>
      <c r="B18" s="124" t="s">
        <v>41</v>
      </c>
      <c r="C18" s="47" t="s">
        <v>51</v>
      </c>
      <c r="D18" s="32">
        <v>0</v>
      </c>
      <c r="E18" s="32">
        <v>0</v>
      </c>
      <c r="F18" s="32"/>
      <c r="G18" s="32"/>
      <c r="H18" s="32"/>
      <c r="I18" s="21">
        <v>0</v>
      </c>
      <c r="J18" s="48"/>
      <c r="K18" s="20"/>
      <c r="L18" s="20"/>
      <c r="M18" s="28"/>
    </row>
    <row r="19" spans="1:13" ht="12.75">
      <c r="A19" s="122"/>
      <c r="B19" s="124"/>
      <c r="C19" s="22" t="s">
        <v>9</v>
      </c>
      <c r="D19" s="23">
        <v>0</v>
      </c>
      <c r="E19" s="23">
        <v>0</v>
      </c>
      <c r="F19" s="23"/>
      <c r="G19" s="23"/>
      <c r="H19" s="23"/>
      <c r="I19" s="24">
        <v>0</v>
      </c>
      <c r="J19" s="49"/>
      <c r="K19" s="23"/>
      <c r="L19" s="23"/>
      <c r="M19" s="29"/>
    </row>
    <row r="20" spans="1:13" ht="12.75">
      <c r="A20" s="122"/>
      <c r="B20" s="124"/>
      <c r="C20" s="22" t="s">
        <v>10</v>
      </c>
      <c r="D20" s="23">
        <v>0</v>
      </c>
      <c r="E20" s="23">
        <v>0</v>
      </c>
      <c r="F20" s="23"/>
      <c r="G20" s="23"/>
      <c r="H20" s="23"/>
      <c r="I20" s="24">
        <v>0</v>
      </c>
      <c r="J20" s="49"/>
      <c r="K20" s="23"/>
      <c r="L20" s="23"/>
      <c r="M20" s="29"/>
    </row>
    <row r="21" spans="1:13" ht="12.75">
      <c r="A21" s="122"/>
      <c r="B21" s="124"/>
      <c r="C21" s="22" t="s">
        <v>11</v>
      </c>
      <c r="D21" s="23">
        <v>0</v>
      </c>
      <c r="E21" s="23">
        <v>0</v>
      </c>
      <c r="F21" s="23"/>
      <c r="G21" s="23"/>
      <c r="H21" s="23"/>
      <c r="I21" s="24">
        <v>0</v>
      </c>
      <c r="J21" s="49"/>
      <c r="K21" s="23"/>
      <c r="L21" s="23"/>
      <c r="M21" s="29"/>
    </row>
    <row r="22" spans="1:13" ht="25.5">
      <c r="A22" s="122"/>
      <c r="B22" s="124"/>
      <c r="C22" s="22" t="s">
        <v>12</v>
      </c>
      <c r="D22" s="23">
        <v>0</v>
      </c>
      <c r="E22" s="23">
        <v>0</v>
      </c>
      <c r="F22" s="23"/>
      <c r="G22" s="23"/>
      <c r="H22" s="23"/>
      <c r="I22" s="24">
        <v>0</v>
      </c>
      <c r="J22" s="49"/>
      <c r="K22" s="23"/>
      <c r="L22" s="23"/>
      <c r="M22" s="29"/>
    </row>
    <row r="23" spans="1:13" ht="12.75">
      <c r="A23" s="122"/>
      <c r="B23" s="124"/>
      <c r="C23" s="22" t="s">
        <v>13</v>
      </c>
      <c r="D23" s="23">
        <v>0</v>
      </c>
      <c r="E23" s="23">
        <v>0</v>
      </c>
      <c r="F23" s="23"/>
      <c r="G23" s="23"/>
      <c r="H23" s="23"/>
      <c r="I23" s="24">
        <v>0</v>
      </c>
      <c r="J23" s="49"/>
      <c r="K23" s="23"/>
      <c r="L23" s="23"/>
      <c r="M23" s="29"/>
    </row>
    <row r="24" spans="1:13" ht="12.75">
      <c r="A24" s="123"/>
      <c r="B24" s="125"/>
      <c r="C24" s="25" t="s">
        <v>14</v>
      </c>
      <c r="D24" s="26">
        <v>0</v>
      </c>
      <c r="E24" s="26">
        <v>0</v>
      </c>
      <c r="F24" s="26"/>
      <c r="G24" s="26"/>
      <c r="H24" s="26"/>
      <c r="I24" s="27">
        <v>0</v>
      </c>
      <c r="J24" s="50"/>
      <c r="K24" s="26"/>
      <c r="L24" s="26"/>
      <c r="M24" s="30"/>
    </row>
    <row r="25" spans="1:13" ht="25.5">
      <c r="A25" s="126" t="s">
        <v>18</v>
      </c>
      <c r="B25" s="128" t="s">
        <v>22</v>
      </c>
      <c r="C25" s="67" t="s">
        <v>52</v>
      </c>
      <c r="D25" s="31">
        <v>0</v>
      </c>
      <c r="E25" s="31">
        <v>0</v>
      </c>
      <c r="F25" s="31"/>
      <c r="G25" s="31"/>
      <c r="H25" s="31"/>
      <c r="I25" s="51">
        <v>0</v>
      </c>
      <c r="J25" s="52"/>
      <c r="K25" s="31"/>
      <c r="L25" s="31"/>
      <c r="M25" s="53"/>
    </row>
    <row r="26" spans="1:13" ht="12.75">
      <c r="A26" s="122"/>
      <c r="B26" s="124"/>
      <c r="C26" s="22" t="s">
        <v>9</v>
      </c>
      <c r="D26" s="23">
        <v>0</v>
      </c>
      <c r="E26" s="23">
        <v>0</v>
      </c>
      <c r="F26" s="23"/>
      <c r="G26" s="23"/>
      <c r="H26" s="23"/>
      <c r="I26" s="24">
        <v>0</v>
      </c>
      <c r="J26" s="49"/>
      <c r="K26" s="23"/>
      <c r="L26" s="23"/>
      <c r="M26" s="29"/>
    </row>
    <row r="27" spans="1:13" ht="12.75">
      <c r="A27" s="122"/>
      <c r="B27" s="124"/>
      <c r="C27" s="22" t="s">
        <v>10</v>
      </c>
      <c r="D27" s="23">
        <v>0</v>
      </c>
      <c r="E27" s="23">
        <v>0</v>
      </c>
      <c r="F27" s="23"/>
      <c r="G27" s="23"/>
      <c r="H27" s="23"/>
      <c r="I27" s="24">
        <v>0</v>
      </c>
      <c r="J27" s="49"/>
      <c r="K27" s="23"/>
      <c r="L27" s="23"/>
      <c r="M27" s="29"/>
    </row>
    <row r="28" spans="1:13" ht="12.75">
      <c r="A28" s="122"/>
      <c r="B28" s="124"/>
      <c r="C28" s="22" t="s">
        <v>11</v>
      </c>
      <c r="D28" s="23">
        <v>0</v>
      </c>
      <c r="E28" s="23">
        <v>0</v>
      </c>
      <c r="F28" s="23"/>
      <c r="G28" s="23"/>
      <c r="H28" s="23"/>
      <c r="I28" s="24">
        <v>0</v>
      </c>
      <c r="J28" s="49"/>
      <c r="K28" s="23"/>
      <c r="L28" s="23"/>
      <c r="M28" s="29"/>
    </row>
    <row r="29" spans="1:13" ht="25.5">
      <c r="A29" s="122"/>
      <c r="B29" s="124"/>
      <c r="C29" s="22" t="s">
        <v>12</v>
      </c>
      <c r="D29" s="23">
        <v>0</v>
      </c>
      <c r="E29" s="23">
        <v>0</v>
      </c>
      <c r="F29" s="23"/>
      <c r="G29" s="23"/>
      <c r="H29" s="23"/>
      <c r="I29" s="24">
        <v>0</v>
      </c>
      <c r="J29" s="49"/>
      <c r="K29" s="23"/>
      <c r="L29" s="23"/>
      <c r="M29" s="29"/>
    </row>
    <row r="30" spans="1:13" ht="12.75">
      <c r="A30" s="122"/>
      <c r="B30" s="124"/>
      <c r="C30" s="22" t="s">
        <v>13</v>
      </c>
      <c r="D30" s="23">
        <v>0</v>
      </c>
      <c r="E30" s="23">
        <v>0</v>
      </c>
      <c r="F30" s="23"/>
      <c r="G30" s="23"/>
      <c r="H30" s="23"/>
      <c r="I30" s="24">
        <v>0</v>
      </c>
      <c r="J30" s="49"/>
      <c r="K30" s="23"/>
      <c r="L30" s="23"/>
      <c r="M30" s="29"/>
    </row>
    <row r="31" spans="1:13" ht="13.5" thickBot="1">
      <c r="A31" s="127"/>
      <c r="B31" s="129"/>
      <c r="C31" s="68" t="s">
        <v>14</v>
      </c>
      <c r="D31" s="33">
        <v>0</v>
      </c>
      <c r="E31" s="33">
        <v>0</v>
      </c>
      <c r="F31" s="33"/>
      <c r="G31" s="33"/>
      <c r="H31" s="33"/>
      <c r="I31" s="54">
        <v>0</v>
      </c>
      <c r="J31" s="55"/>
      <c r="K31" s="33"/>
      <c r="L31" s="33"/>
      <c r="M31" s="34"/>
    </row>
    <row r="32" spans="1:13" ht="12.75">
      <c r="A32" s="18"/>
      <c r="B32" s="12"/>
      <c r="C32" s="11"/>
      <c r="D32" s="11"/>
      <c r="E32" s="11"/>
      <c r="F32" s="11"/>
      <c r="G32" s="11"/>
      <c r="H32" s="11"/>
      <c r="I32" s="11"/>
      <c r="J32" s="2"/>
      <c r="K32" s="2"/>
      <c r="L32" s="2"/>
      <c r="M32" s="2"/>
    </row>
  </sheetData>
  <sheetProtection/>
  <mergeCells count="24">
    <mergeCell ref="A11:A14"/>
    <mergeCell ref="B11:B14"/>
    <mergeCell ref="C11:M11"/>
    <mergeCell ref="C12:M12"/>
    <mergeCell ref="C13:M13"/>
    <mergeCell ref="C14:M14"/>
    <mergeCell ref="I1:M1"/>
    <mergeCell ref="A5:M5"/>
    <mergeCell ref="C7:M7"/>
    <mergeCell ref="C8:M8"/>
    <mergeCell ref="C9:M9"/>
    <mergeCell ref="C10:M10"/>
    <mergeCell ref="K16:K17"/>
    <mergeCell ref="L16:M16"/>
    <mergeCell ref="A16:A17"/>
    <mergeCell ref="B16:B17"/>
    <mergeCell ref="C16:C17"/>
    <mergeCell ref="D16:H16"/>
    <mergeCell ref="A18:A24"/>
    <mergeCell ref="B18:B24"/>
    <mergeCell ref="A25:A31"/>
    <mergeCell ref="B25:B31"/>
    <mergeCell ref="I16:I17"/>
    <mergeCell ref="J16:J17"/>
  </mergeCells>
  <printOptions/>
  <pageMargins left="0.75" right="0.46" top="0.83" bottom="0.48" header="0.5" footer="0.27"/>
  <pageSetup fitToWidth="0" fitToHeight="1" horizontalDpi="600" verticalDpi="600" orientation="landscape" paperSize="9" scale="90" r:id="rId1"/>
  <headerFooter alignWithMargins="0">
    <oddFooter>&amp;R&amp;F &amp;A 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56"/>
  <sheetViews>
    <sheetView zoomScalePageLayoutView="0" workbookViewId="0" topLeftCell="A43">
      <selection activeCell="K4" sqref="K4"/>
    </sheetView>
  </sheetViews>
  <sheetFormatPr defaultColWidth="9.00390625" defaultRowHeight="12.75"/>
  <cols>
    <col min="1" max="1" width="9.125" style="183" customWidth="1"/>
    <col min="2" max="2" width="57.125" style="183" customWidth="1"/>
    <col min="3" max="3" width="11.00390625" style="183" customWidth="1"/>
    <col min="4" max="4" width="16.875" style="205" customWidth="1"/>
    <col min="5" max="5" width="18.625" style="250" customWidth="1"/>
    <col min="6" max="6" width="0" style="186" hidden="1" customWidth="1"/>
    <col min="7" max="7" width="2.75390625" style="187" hidden="1" customWidth="1"/>
    <col min="8" max="10" width="0" style="188" hidden="1" customWidth="1"/>
    <col min="11" max="16384" width="9.125" style="188" customWidth="1"/>
  </cols>
  <sheetData>
    <row r="1" spans="3:5" ht="78" customHeight="1">
      <c r="C1" s="184"/>
      <c r="D1" s="185" t="s">
        <v>63</v>
      </c>
      <c r="E1" s="185"/>
    </row>
    <row r="2" spans="3:7" s="183" customFormat="1" ht="12.75">
      <c r="C2" s="184"/>
      <c r="D2" s="189"/>
      <c r="E2" s="190"/>
      <c r="F2" s="191"/>
      <c r="G2" s="192"/>
    </row>
    <row r="3" spans="1:7" s="183" customFormat="1" ht="12.75">
      <c r="A3" s="193" t="s">
        <v>31</v>
      </c>
      <c r="B3" s="193"/>
      <c r="C3" s="193"/>
      <c r="D3" s="193"/>
      <c r="E3" s="193"/>
      <c r="F3" s="191"/>
      <c r="G3" s="192"/>
    </row>
    <row r="4" spans="1:7" s="183" customFormat="1" ht="12.75">
      <c r="A4" s="194" t="s">
        <v>33</v>
      </c>
      <c r="B4" s="194"/>
      <c r="C4" s="194"/>
      <c r="D4" s="194"/>
      <c r="E4" s="194"/>
      <c r="F4" s="191"/>
      <c r="G4" s="192"/>
    </row>
    <row r="5" spans="1:7" s="183" customFormat="1" ht="12.75">
      <c r="A5" s="194"/>
      <c r="B5" s="194"/>
      <c r="C5" s="194"/>
      <c r="D5" s="194"/>
      <c r="E5" s="190"/>
      <c r="F5" s="191"/>
      <c r="G5" s="192"/>
    </row>
    <row r="6" spans="1:7" s="183" customFormat="1" ht="13.5" thickBot="1">
      <c r="A6" s="195"/>
      <c r="B6" s="196" t="s">
        <v>56</v>
      </c>
      <c r="C6" s="196"/>
      <c r="D6" s="196"/>
      <c r="E6" s="190"/>
      <c r="F6" s="191"/>
      <c r="G6" s="192"/>
    </row>
    <row r="7" spans="1:7" s="183" customFormat="1" ht="12.75">
      <c r="A7" s="197" t="s">
        <v>45</v>
      </c>
      <c r="B7" s="197"/>
      <c r="C7" s="197"/>
      <c r="D7" s="197"/>
      <c r="E7" s="197"/>
      <c r="F7" s="191"/>
      <c r="G7" s="192"/>
    </row>
    <row r="8" spans="1:7" s="183" customFormat="1" ht="12.75">
      <c r="A8" s="198"/>
      <c r="B8" s="199" t="s">
        <v>23</v>
      </c>
      <c r="C8" s="200"/>
      <c r="D8" s="201">
        <v>4401008660</v>
      </c>
      <c r="E8" s="202"/>
      <c r="F8" s="191"/>
      <c r="G8" s="192"/>
    </row>
    <row r="9" spans="1:7" s="183" customFormat="1" ht="12.75">
      <c r="A9" s="198"/>
      <c r="B9" s="199" t="s">
        <v>24</v>
      </c>
      <c r="C9" s="200"/>
      <c r="D9" s="201">
        <v>443101001</v>
      </c>
      <c r="E9" s="202"/>
      <c r="F9" s="191"/>
      <c r="G9" s="192"/>
    </row>
    <row r="10" spans="3:7" s="183" customFormat="1" ht="12.75">
      <c r="C10" s="184"/>
      <c r="D10" s="189"/>
      <c r="E10" s="190"/>
      <c r="F10" s="191"/>
      <c r="G10" s="192"/>
    </row>
    <row r="11" spans="3:7" s="183" customFormat="1" ht="15.75">
      <c r="C11" s="184"/>
      <c r="D11" s="203"/>
      <c r="E11" s="204" t="s">
        <v>64</v>
      </c>
      <c r="F11" s="191"/>
      <c r="G11" s="192"/>
    </row>
    <row r="12" spans="3:7" s="183" customFormat="1" ht="12.75">
      <c r="C12" s="184"/>
      <c r="D12" s="205"/>
      <c r="E12" s="206"/>
      <c r="F12" s="191"/>
      <c r="G12" s="192"/>
    </row>
    <row r="13" spans="1:7" s="183" customFormat="1" ht="12.75">
      <c r="A13" s="207" t="s">
        <v>65</v>
      </c>
      <c r="B13" s="207"/>
      <c r="C13" s="207"/>
      <c r="D13" s="207"/>
      <c r="E13" s="207"/>
      <c r="F13" s="191"/>
      <c r="G13" s="192"/>
    </row>
    <row r="14" spans="3:5" ht="12.75">
      <c r="C14" s="184"/>
      <c r="E14" s="208"/>
    </row>
    <row r="15" spans="1:5" ht="13.5" thickBot="1">
      <c r="A15" s="209"/>
      <c r="B15" s="210"/>
      <c r="C15" s="209"/>
      <c r="D15" s="211"/>
      <c r="E15" s="212"/>
    </row>
    <row r="16" spans="1:5" ht="12.75">
      <c r="A16" s="213" t="s">
        <v>0</v>
      </c>
      <c r="B16" s="214" t="s">
        <v>1</v>
      </c>
      <c r="C16" s="215" t="s">
        <v>66</v>
      </c>
      <c r="D16" s="216" t="s">
        <v>178</v>
      </c>
      <c r="E16" s="217"/>
    </row>
    <row r="17" spans="1:6" ht="13.5" thickBot="1">
      <c r="A17" s="218"/>
      <c r="B17" s="219"/>
      <c r="C17" s="220"/>
      <c r="D17" s="221" t="s">
        <v>67</v>
      </c>
      <c r="E17" s="222" t="s">
        <v>68</v>
      </c>
      <c r="F17" s="186" t="s">
        <v>67</v>
      </c>
    </row>
    <row r="18" spans="1:5" ht="12.75">
      <c r="A18" s="223" t="s">
        <v>15</v>
      </c>
      <c r="B18" s="224" t="s">
        <v>69</v>
      </c>
      <c r="C18" s="225"/>
      <c r="D18" s="226"/>
      <c r="E18" s="227"/>
    </row>
    <row r="19" spans="1:7" ht="12.75">
      <c r="A19" s="228" t="s">
        <v>18</v>
      </c>
      <c r="B19" s="229" t="s">
        <v>70</v>
      </c>
      <c r="C19" s="230" t="s">
        <v>71</v>
      </c>
      <c r="D19" s="106">
        <v>80.75</v>
      </c>
      <c r="E19" s="107">
        <v>20.38</v>
      </c>
      <c r="F19" s="186">
        <f>13.13*F44</f>
        <v>40.3714675</v>
      </c>
      <c r="G19" s="231">
        <f>F19-D19</f>
        <v>-40.3785325</v>
      </c>
    </row>
    <row r="20" spans="1:10" ht="12.75">
      <c r="A20" s="228" t="s">
        <v>72</v>
      </c>
      <c r="B20" s="229" t="s">
        <v>73</v>
      </c>
      <c r="C20" s="230" t="s">
        <v>71</v>
      </c>
      <c r="D20" s="106">
        <v>80.75</v>
      </c>
      <c r="E20" s="107">
        <v>42.69</v>
      </c>
      <c r="F20" s="186">
        <f>SUM(F21:F37)</f>
        <v>40.36550170461696</v>
      </c>
      <c r="G20" s="231">
        <f>F20-D20</f>
        <v>-40.38449829538304</v>
      </c>
      <c r="H20" s="188">
        <f>D20/3.075</f>
        <v>26.260162601626014</v>
      </c>
      <c r="I20" s="188">
        <f>E20/0.769</f>
        <v>55.51365409622886</v>
      </c>
      <c r="J20" s="188">
        <f>I20-H20</f>
        <v>29.253491494602848</v>
      </c>
    </row>
    <row r="21" spans="1:7" ht="12.75">
      <c r="A21" s="228"/>
      <c r="B21" s="229" t="s">
        <v>74</v>
      </c>
      <c r="C21" s="230"/>
      <c r="D21" s="232"/>
      <c r="E21" s="108"/>
      <c r="G21" s="231"/>
    </row>
    <row r="22" spans="1:9" ht="25.5">
      <c r="A22" s="228" t="s">
        <v>75</v>
      </c>
      <c r="B22" s="229" t="s">
        <v>76</v>
      </c>
      <c r="C22" s="230" t="s">
        <v>71</v>
      </c>
      <c r="D22" s="106">
        <v>20.36</v>
      </c>
      <c r="E22" s="107">
        <v>5.14</v>
      </c>
      <c r="F22" s="186">
        <f>F44*3.31</f>
        <v>10.1774225</v>
      </c>
      <c r="G22" s="231">
        <f>F22-D22</f>
        <v>-10.182577499999999</v>
      </c>
      <c r="H22" s="188">
        <f>D22/3.075</f>
        <v>6.621138211382113</v>
      </c>
      <c r="I22" s="188">
        <f>E22/0.769</f>
        <v>6.684005201560468</v>
      </c>
    </row>
    <row r="23" spans="1:7" ht="12.75">
      <c r="A23" s="233" t="s">
        <v>77</v>
      </c>
      <c r="B23" s="234" t="s">
        <v>78</v>
      </c>
      <c r="C23" s="235" t="s">
        <v>71</v>
      </c>
      <c r="D23" s="236">
        <v>0</v>
      </c>
      <c r="E23" s="237">
        <v>0</v>
      </c>
      <c r="G23" s="231"/>
    </row>
    <row r="24" spans="1:7" ht="12.75">
      <c r="A24" s="233"/>
      <c r="B24" s="234" t="s">
        <v>79</v>
      </c>
      <c r="C24" s="235" t="s">
        <v>80</v>
      </c>
      <c r="D24" s="236">
        <v>0</v>
      </c>
      <c r="E24" s="237">
        <v>0</v>
      </c>
      <c r="G24" s="231"/>
    </row>
    <row r="25" spans="1:7" ht="12.75">
      <c r="A25" s="233"/>
      <c r="B25" s="234" t="s">
        <v>81</v>
      </c>
      <c r="C25" s="235" t="s">
        <v>82</v>
      </c>
      <c r="D25" s="236"/>
      <c r="E25" s="237"/>
      <c r="G25" s="231"/>
    </row>
    <row r="26" spans="1:7" ht="25.5">
      <c r="A26" s="228" t="s">
        <v>83</v>
      </c>
      <c r="B26" s="238" t="s">
        <v>84</v>
      </c>
      <c r="C26" s="239" t="s">
        <v>71</v>
      </c>
      <c r="D26" s="236">
        <v>0</v>
      </c>
      <c r="E26" s="237">
        <v>0</v>
      </c>
      <c r="G26" s="231"/>
    </row>
    <row r="27" spans="1:10" ht="25.5">
      <c r="A27" s="228" t="s">
        <v>85</v>
      </c>
      <c r="B27" s="229" t="s">
        <v>86</v>
      </c>
      <c r="C27" s="230" t="s">
        <v>71</v>
      </c>
      <c r="D27" s="106">
        <v>3.8</v>
      </c>
      <c r="E27" s="107">
        <v>3.52</v>
      </c>
      <c r="F27" s="186">
        <f>153710/248735.5*F44</f>
        <v>1.9000899449415143</v>
      </c>
      <c r="G27" s="231">
        <f>F27-D27</f>
        <v>-1.8999100550584855</v>
      </c>
      <c r="H27" s="188">
        <f>D27/3.075</f>
        <v>1.235772357723577</v>
      </c>
      <c r="I27" s="188">
        <f>E27/0.769</f>
        <v>4.577373211963589</v>
      </c>
      <c r="J27" s="188">
        <f>I27-H27</f>
        <v>3.3416008542400117</v>
      </c>
    </row>
    <row r="28" spans="1:10" ht="25.5">
      <c r="A28" s="228" t="s">
        <v>87</v>
      </c>
      <c r="B28" s="229" t="s">
        <v>88</v>
      </c>
      <c r="C28" s="230" t="s">
        <v>71</v>
      </c>
      <c r="D28" s="106">
        <v>1.33</v>
      </c>
      <c r="E28" s="107">
        <v>1.11</v>
      </c>
      <c r="F28" s="186">
        <f>53640/248735.5*F44</f>
        <v>0.6630721790817957</v>
      </c>
      <c r="G28" s="231">
        <f>F28-D28</f>
        <v>-0.6669278209182044</v>
      </c>
      <c r="H28" s="188">
        <f>D28/3.075</f>
        <v>0.432520325203252</v>
      </c>
      <c r="I28" s="188">
        <f>E28/0.769</f>
        <v>1.4434330299089728</v>
      </c>
      <c r="J28" s="188">
        <f>I28-H28</f>
        <v>1.0109127047057207</v>
      </c>
    </row>
    <row r="29" spans="1:10" ht="25.5">
      <c r="A29" s="228" t="s">
        <v>89</v>
      </c>
      <c r="B29" s="229" t="s">
        <v>90</v>
      </c>
      <c r="C29" s="230" t="s">
        <v>71</v>
      </c>
      <c r="D29" s="106">
        <v>24.82</v>
      </c>
      <c r="E29" s="107">
        <v>12.11</v>
      </c>
      <c r="F29" s="186">
        <f>1003740/248735.5*F44</f>
        <v>12.40775669335499</v>
      </c>
      <c r="G29" s="231">
        <f>F29-D29</f>
        <v>-12.41224330664501</v>
      </c>
      <c r="H29" s="188">
        <f>D29/3.075</f>
        <v>8.071544715447153</v>
      </c>
      <c r="I29" s="188">
        <f>E29/0.769</f>
        <v>15.747724317295187</v>
      </c>
      <c r="J29" s="188">
        <f>I29-H29</f>
        <v>7.676179601848034</v>
      </c>
    </row>
    <row r="30" spans="1:10" ht="12.75">
      <c r="A30" s="228" t="s">
        <v>91</v>
      </c>
      <c r="B30" s="229" t="s">
        <v>92</v>
      </c>
      <c r="C30" s="230" t="s">
        <v>71</v>
      </c>
      <c r="D30" s="106">
        <v>20.66</v>
      </c>
      <c r="E30" s="107">
        <v>13.93</v>
      </c>
      <c r="F30" s="186">
        <f>(626600+28850+180000)/248735.5*F44</f>
        <v>10.327435719871108</v>
      </c>
      <c r="G30" s="231">
        <f>F30-D30</f>
        <v>-10.332564280128892</v>
      </c>
      <c r="H30" s="188">
        <f>D30/3.075</f>
        <v>6.71869918699187</v>
      </c>
      <c r="I30" s="188">
        <f>E30/0.769</f>
        <v>18.11443433029909</v>
      </c>
      <c r="J30" s="188">
        <f>I30-H30</f>
        <v>11.39573514330722</v>
      </c>
    </row>
    <row r="31" spans="1:7" ht="12.75">
      <c r="A31" s="228"/>
      <c r="B31" s="229" t="s">
        <v>74</v>
      </c>
      <c r="C31" s="230"/>
      <c r="D31" s="232"/>
      <c r="E31" s="107"/>
      <c r="G31" s="231"/>
    </row>
    <row r="32" spans="1:7" ht="12.75">
      <c r="A32" s="228"/>
      <c r="B32" s="229" t="s">
        <v>93</v>
      </c>
      <c r="C32" s="230" t="s">
        <v>71</v>
      </c>
      <c r="D32" s="106"/>
      <c r="E32" s="107"/>
      <c r="G32" s="231"/>
    </row>
    <row r="33" spans="1:7" ht="12.75">
      <c r="A33" s="228" t="s">
        <v>94</v>
      </c>
      <c r="B33" s="229" t="s">
        <v>95</v>
      </c>
      <c r="C33" s="230" t="s">
        <v>71</v>
      </c>
      <c r="D33" s="236">
        <v>0</v>
      </c>
      <c r="E33" s="237">
        <v>0</v>
      </c>
      <c r="G33" s="231"/>
    </row>
    <row r="34" spans="1:7" ht="12.75">
      <c r="A34" s="228"/>
      <c r="B34" s="229" t="s">
        <v>74</v>
      </c>
      <c r="C34" s="230"/>
      <c r="D34" s="236"/>
      <c r="E34" s="237"/>
      <c r="G34" s="231"/>
    </row>
    <row r="35" spans="1:7" ht="12.75">
      <c r="A35" s="228"/>
      <c r="B35" s="229" t="s">
        <v>93</v>
      </c>
      <c r="C35" s="230" t="s">
        <v>71</v>
      </c>
      <c r="D35" s="236">
        <v>0</v>
      </c>
      <c r="E35" s="237">
        <v>0</v>
      </c>
      <c r="G35" s="231"/>
    </row>
    <row r="36" spans="1:10" ht="25.5">
      <c r="A36" s="228" t="s">
        <v>96</v>
      </c>
      <c r="B36" s="229" t="s">
        <v>97</v>
      </c>
      <c r="C36" s="230" t="s">
        <v>71</v>
      </c>
      <c r="D36" s="106">
        <v>9.78</v>
      </c>
      <c r="E36" s="240">
        <v>6.88</v>
      </c>
      <c r="F36" s="186">
        <f>395560/248735.5*F44</f>
        <v>4.8897246673675445</v>
      </c>
      <c r="G36" s="231">
        <f>F36-D36</f>
        <v>-4.890275332632455</v>
      </c>
      <c r="H36" s="188">
        <f>D36/3.075</f>
        <v>3.1804878048780485</v>
      </c>
      <c r="I36" s="188">
        <f>E36/0.769</f>
        <v>8.94668400520156</v>
      </c>
      <c r="J36" s="188">
        <f>I36-H36</f>
        <v>5.766196200323511</v>
      </c>
    </row>
    <row r="37" spans="1:7" ht="38.25">
      <c r="A37" s="228" t="s">
        <v>98</v>
      </c>
      <c r="B37" s="229" t="s">
        <v>99</v>
      </c>
      <c r="C37" s="230" t="s">
        <v>71</v>
      </c>
      <c r="D37" s="236">
        <v>0</v>
      </c>
      <c r="E37" s="237">
        <v>0</v>
      </c>
      <c r="G37" s="231"/>
    </row>
    <row r="38" spans="1:7" ht="25.5">
      <c r="A38" s="228" t="s">
        <v>100</v>
      </c>
      <c r="B38" s="229" t="s">
        <v>101</v>
      </c>
      <c r="C38" s="230" t="s">
        <v>71</v>
      </c>
      <c r="D38" s="236">
        <v>0</v>
      </c>
      <c r="E38" s="107">
        <v>-22.31</v>
      </c>
      <c r="G38" s="231"/>
    </row>
    <row r="39" spans="1:7" ht="25.5">
      <c r="A39" s="233" t="s">
        <v>102</v>
      </c>
      <c r="B39" s="229" t="s">
        <v>103</v>
      </c>
      <c r="C39" s="230" t="s">
        <v>71</v>
      </c>
      <c r="D39" s="236">
        <v>0</v>
      </c>
      <c r="E39" s="107">
        <v>-22.31</v>
      </c>
      <c r="G39" s="231"/>
    </row>
    <row r="40" spans="1:7" ht="38.25">
      <c r="A40" s="233"/>
      <c r="B40" s="229" t="s">
        <v>104</v>
      </c>
      <c r="C40" s="230" t="s">
        <v>71</v>
      </c>
      <c r="D40" s="236">
        <v>0</v>
      </c>
      <c r="E40" s="237">
        <v>0</v>
      </c>
      <c r="G40" s="231"/>
    </row>
    <row r="41" spans="1:7" ht="12.75">
      <c r="A41" s="228" t="s">
        <v>105</v>
      </c>
      <c r="B41" s="229" t="s">
        <v>106</v>
      </c>
      <c r="C41" s="230" t="s">
        <v>107</v>
      </c>
      <c r="D41" s="236">
        <v>0</v>
      </c>
      <c r="E41" s="237">
        <v>0</v>
      </c>
      <c r="G41" s="231"/>
    </row>
    <row r="42" spans="1:7" ht="12.75">
      <c r="A42" s="228" t="s">
        <v>108</v>
      </c>
      <c r="B42" s="229" t="s">
        <v>109</v>
      </c>
      <c r="C42" s="230" t="s">
        <v>107</v>
      </c>
      <c r="D42" s="109">
        <v>124.368</v>
      </c>
      <c r="E42" s="110">
        <v>27.897</v>
      </c>
      <c r="F42" s="186">
        <f>248735.5/1000/12*3</f>
        <v>62.183875</v>
      </c>
      <c r="G42" s="231">
        <f>F42-D42</f>
        <v>-62.184124999999995</v>
      </c>
    </row>
    <row r="43" spans="1:7" ht="12.75">
      <c r="A43" s="228" t="s">
        <v>110</v>
      </c>
      <c r="B43" s="229" t="s">
        <v>111</v>
      </c>
      <c r="C43" s="230" t="s">
        <v>107</v>
      </c>
      <c r="D43" s="236">
        <v>0</v>
      </c>
      <c r="E43" s="237">
        <v>0</v>
      </c>
      <c r="G43" s="231"/>
    </row>
    <row r="44" spans="1:7" ht="12.75">
      <c r="A44" s="228" t="s">
        <v>112</v>
      </c>
      <c r="B44" s="229" t="s">
        <v>113</v>
      </c>
      <c r="C44" s="230" t="s">
        <v>107</v>
      </c>
      <c r="D44" s="109">
        <v>6.15</v>
      </c>
      <c r="E44" s="110">
        <v>1.552</v>
      </c>
      <c r="F44" s="186">
        <f>12299/1000/12*3</f>
        <v>3.07475</v>
      </c>
      <c r="G44" s="231">
        <f>F44-D44</f>
        <v>-3.0752500000000005</v>
      </c>
    </row>
    <row r="45" spans="1:5" ht="12.75">
      <c r="A45" s="228"/>
      <c r="B45" s="229" t="s">
        <v>74</v>
      </c>
      <c r="C45" s="230"/>
      <c r="D45" s="241"/>
      <c r="E45" s="242"/>
    </row>
    <row r="46" spans="1:5" ht="12.75">
      <c r="A46" s="228"/>
      <c r="B46" s="229" t="s">
        <v>114</v>
      </c>
      <c r="C46" s="230" t="s">
        <v>107</v>
      </c>
      <c r="D46" s="109">
        <v>6.15</v>
      </c>
      <c r="E46" s="110">
        <v>1.552</v>
      </c>
    </row>
    <row r="47" spans="1:5" ht="12.75">
      <c r="A47" s="228"/>
      <c r="B47" s="229" t="s">
        <v>115</v>
      </c>
      <c r="C47" s="230" t="s">
        <v>107</v>
      </c>
      <c r="D47" s="232"/>
      <c r="E47" s="108"/>
    </row>
    <row r="48" spans="1:5" ht="12.75">
      <c r="A48" s="228" t="s">
        <v>116</v>
      </c>
      <c r="B48" s="229" t="s">
        <v>117</v>
      </c>
      <c r="C48" s="230" t="s">
        <v>118</v>
      </c>
      <c r="D48" s="236">
        <v>0</v>
      </c>
      <c r="E48" s="237">
        <v>0</v>
      </c>
    </row>
    <row r="49" spans="1:5" ht="25.5">
      <c r="A49" s="228" t="s">
        <v>119</v>
      </c>
      <c r="B49" s="229" t="s">
        <v>120</v>
      </c>
      <c r="C49" s="230" t="s">
        <v>121</v>
      </c>
      <c r="D49" s="106">
        <v>5216.4</v>
      </c>
      <c r="E49" s="107">
        <v>5216.4</v>
      </c>
    </row>
    <row r="50" spans="1:5" ht="12.75">
      <c r="A50" s="228"/>
      <c r="B50" s="229" t="s">
        <v>122</v>
      </c>
      <c r="C50" s="230" t="s">
        <v>123</v>
      </c>
      <c r="D50" s="236">
        <v>0</v>
      </c>
      <c r="E50" s="237">
        <v>0</v>
      </c>
    </row>
    <row r="51" spans="1:5" ht="12.75">
      <c r="A51" s="228"/>
      <c r="B51" s="229" t="s">
        <v>124</v>
      </c>
      <c r="C51" s="230" t="s">
        <v>123</v>
      </c>
      <c r="D51" s="236">
        <v>0</v>
      </c>
      <c r="E51" s="237">
        <v>0</v>
      </c>
    </row>
    <row r="52" spans="1:5" ht="25.5">
      <c r="A52" s="228" t="s">
        <v>125</v>
      </c>
      <c r="B52" s="243" t="s">
        <v>126</v>
      </c>
      <c r="C52" s="244" t="s">
        <v>127</v>
      </c>
      <c r="D52" s="236">
        <v>17</v>
      </c>
      <c r="E52" s="237">
        <v>17</v>
      </c>
    </row>
    <row r="53" spans="1:5" ht="25.5">
      <c r="A53" s="228" t="s">
        <v>128</v>
      </c>
      <c r="B53" s="243" t="s">
        <v>129</v>
      </c>
      <c r="C53" s="244"/>
      <c r="D53" s="236">
        <v>0</v>
      </c>
      <c r="E53" s="237">
        <v>0</v>
      </c>
    </row>
    <row r="54" spans="1:5" ht="12.75">
      <c r="A54" s="228" t="s">
        <v>130</v>
      </c>
      <c r="B54" s="243" t="s">
        <v>131</v>
      </c>
      <c r="C54" s="244" t="s">
        <v>118</v>
      </c>
      <c r="D54" s="111">
        <v>95.1</v>
      </c>
      <c r="E54" s="112">
        <v>94.4</v>
      </c>
    </row>
    <row r="55" spans="1:5" ht="38.25">
      <c r="A55" s="228" t="s">
        <v>132</v>
      </c>
      <c r="B55" s="243" t="s">
        <v>133</v>
      </c>
      <c r="C55" s="244" t="s">
        <v>118</v>
      </c>
      <c r="D55" s="236">
        <v>100</v>
      </c>
      <c r="E55" s="237">
        <v>100</v>
      </c>
    </row>
    <row r="56" spans="1:5" ht="26.25" thickBot="1">
      <c r="A56" s="245" t="s">
        <v>134</v>
      </c>
      <c r="B56" s="246" t="s">
        <v>135</v>
      </c>
      <c r="C56" s="247" t="s">
        <v>71</v>
      </c>
      <c r="D56" s="248" t="s">
        <v>136</v>
      </c>
      <c r="E56" s="249" t="s">
        <v>136</v>
      </c>
    </row>
  </sheetData>
  <sheetProtection/>
  <mergeCells count="15">
    <mergeCell ref="D1:E1"/>
    <mergeCell ref="A3:E3"/>
    <mergeCell ref="A4:E4"/>
    <mergeCell ref="A5:D5"/>
    <mergeCell ref="B6:D6"/>
    <mergeCell ref="A7:E7"/>
    <mergeCell ref="D8:E8"/>
    <mergeCell ref="D9:E9"/>
    <mergeCell ref="A23:A25"/>
    <mergeCell ref="A39:A40"/>
    <mergeCell ref="A13:E13"/>
    <mergeCell ref="A16:A17"/>
    <mergeCell ref="B16:B17"/>
    <mergeCell ref="C16:C17"/>
    <mergeCell ref="D16:E16"/>
  </mergeCells>
  <printOptions/>
  <pageMargins left="0.75" right="0.75" top="1" bottom="1" header="0.5" footer="0.5"/>
  <pageSetup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0"/>
  <sheetViews>
    <sheetView zoomScalePageLayoutView="0" workbookViewId="0" topLeftCell="A13">
      <selection activeCell="H28" sqref="H28"/>
    </sheetView>
  </sheetViews>
  <sheetFormatPr defaultColWidth="9.00390625" defaultRowHeight="12.75"/>
  <cols>
    <col min="1" max="1" width="9.00390625" style="0" customWidth="1"/>
    <col min="2" max="2" width="65.25390625" style="0" customWidth="1"/>
    <col min="3" max="3" width="25.375" style="0" customWidth="1"/>
  </cols>
  <sheetData>
    <row r="1" ht="117" customHeight="1">
      <c r="C1" s="86" t="s">
        <v>44</v>
      </c>
    </row>
    <row r="3" spans="1:3" ht="12.75">
      <c r="A3" s="118" t="s">
        <v>31</v>
      </c>
      <c r="B3" s="118"/>
      <c r="C3" s="118"/>
    </row>
    <row r="4" spans="1:3" ht="12.75">
      <c r="A4" s="113" t="s">
        <v>33</v>
      </c>
      <c r="B4" s="113"/>
      <c r="C4" s="113"/>
    </row>
    <row r="5" spans="1:3" ht="12.75">
      <c r="A5" s="113"/>
      <c r="B5" s="113"/>
      <c r="C5" s="113"/>
    </row>
    <row r="6" spans="1:3" ht="21.75" customHeight="1" thickBot="1">
      <c r="A6" s="39"/>
      <c r="B6" s="63" t="s">
        <v>56</v>
      </c>
      <c r="C6" s="40"/>
    </row>
    <row r="7" spans="1:3" ht="12.75">
      <c r="A7" s="39"/>
      <c r="B7" s="61" t="s">
        <v>45</v>
      </c>
      <c r="C7" s="40"/>
    </row>
    <row r="8" spans="1:3" ht="12.75">
      <c r="A8" s="40"/>
      <c r="B8" s="41" t="s">
        <v>23</v>
      </c>
      <c r="C8" s="62">
        <v>4401008660</v>
      </c>
    </row>
    <row r="9" spans="1:3" ht="12.75">
      <c r="A9" s="40"/>
      <c r="B9" s="41" t="s">
        <v>24</v>
      </c>
      <c r="C9" s="62">
        <v>443101001</v>
      </c>
    </row>
    <row r="11" ht="15.75">
      <c r="C11" s="19" t="s">
        <v>148</v>
      </c>
    </row>
    <row r="12" spans="2:3" ht="12.75">
      <c r="B12" s="37"/>
      <c r="C12" s="37"/>
    </row>
    <row r="13" spans="1:3" ht="34.5" customHeight="1">
      <c r="A13" s="35" t="s">
        <v>149</v>
      </c>
      <c r="B13" s="87"/>
      <c r="C13" s="87"/>
    </row>
    <row r="14" spans="1:3" ht="12.75">
      <c r="A14" s="164"/>
      <c r="B14" s="164"/>
      <c r="C14" s="164"/>
    </row>
    <row r="15" spans="1:3" ht="13.5" thickBot="1">
      <c r="A15" s="88"/>
      <c r="B15" s="88"/>
      <c r="C15" s="88"/>
    </row>
    <row r="16" spans="1:3" ht="12.75">
      <c r="A16" s="64" t="s">
        <v>0</v>
      </c>
      <c r="B16" s="65" t="s">
        <v>1</v>
      </c>
      <c r="C16" s="59" t="s">
        <v>58</v>
      </c>
    </row>
    <row r="17" spans="1:3" ht="12.75">
      <c r="A17" s="69">
        <v>1</v>
      </c>
      <c r="B17" s="60" t="s">
        <v>150</v>
      </c>
      <c r="C17" s="91" t="s">
        <v>153</v>
      </c>
    </row>
    <row r="18" spans="1:3" ht="12.75">
      <c r="A18" s="69">
        <v>2</v>
      </c>
      <c r="B18" s="60" t="s">
        <v>151</v>
      </c>
      <c r="C18" s="91" t="s">
        <v>153</v>
      </c>
    </row>
    <row r="19" spans="1:3" ht="12.75">
      <c r="A19" s="69">
        <v>3</v>
      </c>
      <c r="B19" s="89" t="s">
        <v>152</v>
      </c>
      <c r="C19" s="91" t="s">
        <v>153</v>
      </c>
    </row>
    <row r="20" spans="1:3" ht="12.75">
      <c r="A20" s="69" t="s">
        <v>75</v>
      </c>
      <c r="B20" s="60" t="s">
        <v>154</v>
      </c>
      <c r="C20" s="91" t="s">
        <v>153</v>
      </c>
    </row>
    <row r="21" spans="1:3" ht="12.75">
      <c r="A21" s="69" t="s">
        <v>77</v>
      </c>
      <c r="B21" s="60" t="s">
        <v>155</v>
      </c>
      <c r="C21" s="91" t="s">
        <v>153</v>
      </c>
    </row>
    <row r="22" spans="1:3" ht="25.5">
      <c r="A22" s="70" t="s">
        <v>83</v>
      </c>
      <c r="B22" s="60" t="s">
        <v>156</v>
      </c>
      <c r="C22" s="91" t="s">
        <v>153</v>
      </c>
    </row>
    <row r="23" spans="1:3" ht="12.75">
      <c r="A23" s="69" t="s">
        <v>85</v>
      </c>
      <c r="B23" s="60" t="s">
        <v>157</v>
      </c>
      <c r="C23" s="91" t="s">
        <v>153</v>
      </c>
    </row>
    <row r="24" spans="1:3" ht="12.75">
      <c r="A24" s="69" t="s">
        <v>87</v>
      </c>
      <c r="B24" s="60" t="s">
        <v>158</v>
      </c>
      <c r="C24" s="91" t="s">
        <v>153</v>
      </c>
    </row>
    <row r="25" spans="1:3" ht="38.25">
      <c r="A25" s="69">
        <v>4</v>
      </c>
      <c r="B25" s="60" t="s">
        <v>159</v>
      </c>
      <c r="C25" s="91" t="s">
        <v>153</v>
      </c>
    </row>
    <row r="26" spans="1:3" ht="12.75">
      <c r="A26" s="69" t="s">
        <v>160</v>
      </c>
      <c r="B26" s="60" t="s">
        <v>154</v>
      </c>
      <c r="C26" s="91" t="s">
        <v>153</v>
      </c>
    </row>
    <row r="27" spans="1:3" ht="12.75">
      <c r="A27" s="69" t="s">
        <v>161</v>
      </c>
      <c r="B27" s="60" t="s">
        <v>155</v>
      </c>
      <c r="C27" s="91" t="s">
        <v>153</v>
      </c>
    </row>
    <row r="28" spans="1:3" ht="25.5">
      <c r="A28" s="69" t="s">
        <v>162</v>
      </c>
      <c r="B28" s="60" t="s">
        <v>156</v>
      </c>
      <c r="C28" s="91" t="s">
        <v>153</v>
      </c>
    </row>
    <row r="29" spans="1:3" ht="12.75">
      <c r="A29" s="69" t="s">
        <v>163</v>
      </c>
      <c r="B29" s="60" t="s">
        <v>157</v>
      </c>
      <c r="C29" s="91" t="s">
        <v>153</v>
      </c>
    </row>
    <row r="30" spans="1:3" ht="13.5" thickBot="1">
      <c r="A30" s="92" t="s">
        <v>164</v>
      </c>
      <c r="B30" s="90" t="s">
        <v>158</v>
      </c>
      <c r="C30" s="91" t="s">
        <v>153</v>
      </c>
    </row>
  </sheetData>
  <sheetProtection/>
  <mergeCells count="4">
    <mergeCell ref="A3:C3"/>
    <mergeCell ref="A4:C4"/>
    <mergeCell ref="A5:C5"/>
    <mergeCell ref="A14:C14"/>
  </mergeCells>
  <printOptions/>
  <pageMargins left="0.75" right="0.75" top="1" bottom="1" header="0.5" footer="0.5"/>
  <pageSetup fitToHeight="0" fitToWidth="1" horizontalDpi="600" verticalDpi="600" orientation="portrait" paperSize="9" scale="8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"/>
  <sheetViews>
    <sheetView zoomScalePageLayoutView="0" workbookViewId="0" topLeftCell="B22">
      <selection activeCell="F9" sqref="F9"/>
    </sheetView>
  </sheetViews>
  <sheetFormatPr defaultColWidth="9.00390625" defaultRowHeight="12.75"/>
  <cols>
    <col min="2" max="2" width="35.25390625" style="0" customWidth="1"/>
    <col min="3" max="3" width="15.75390625" style="0" customWidth="1"/>
  </cols>
  <sheetData>
    <row r="1" spans="1:12" ht="70.5" customHeight="1">
      <c r="A1" s="17"/>
      <c r="I1" s="143" t="s">
        <v>63</v>
      </c>
      <c r="J1" s="143"/>
      <c r="K1" s="143"/>
      <c r="L1" s="143"/>
    </row>
    <row r="2" ht="12.75">
      <c r="A2" s="17"/>
    </row>
    <row r="3" spans="1:12" ht="15.75">
      <c r="A3" s="18"/>
      <c r="B3" s="12"/>
      <c r="C3" s="11"/>
      <c r="D3" s="11"/>
      <c r="E3" s="11"/>
      <c r="F3" s="11"/>
      <c r="G3" s="11"/>
      <c r="H3" s="11"/>
      <c r="I3" s="2"/>
      <c r="J3" s="2"/>
      <c r="K3" s="2"/>
      <c r="L3" s="19" t="s">
        <v>137</v>
      </c>
    </row>
    <row r="4" spans="1:12" ht="12.75">
      <c r="A4" s="18"/>
      <c r="B4" s="12"/>
      <c r="C4" s="11"/>
      <c r="D4" s="11"/>
      <c r="E4" s="11"/>
      <c r="F4" s="11"/>
      <c r="G4" s="11"/>
      <c r="H4" s="11"/>
      <c r="I4" s="11"/>
      <c r="J4" s="2"/>
      <c r="K4" s="2"/>
      <c r="L4" s="2"/>
    </row>
    <row r="5" spans="1:12" ht="12.75">
      <c r="A5" s="118" t="s">
        <v>138</v>
      </c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</row>
    <row r="6" spans="1:12" ht="13.5" thickBot="1">
      <c r="A6" s="72"/>
      <c r="B6" s="73"/>
      <c r="C6" s="74"/>
      <c r="D6" s="74"/>
      <c r="E6" s="74"/>
      <c r="F6" s="75"/>
      <c r="G6" s="76"/>
      <c r="I6" s="74"/>
      <c r="L6" s="76"/>
    </row>
    <row r="7" spans="1:12" ht="12.75">
      <c r="A7" s="171" t="s">
        <v>0</v>
      </c>
      <c r="B7" s="133" t="s">
        <v>16</v>
      </c>
      <c r="C7" s="133" t="s">
        <v>17</v>
      </c>
      <c r="D7" s="162" t="s">
        <v>177</v>
      </c>
      <c r="E7" s="141"/>
      <c r="F7" s="141"/>
      <c r="G7" s="141"/>
      <c r="H7" s="130" t="s">
        <v>139</v>
      </c>
      <c r="I7" s="132" t="s">
        <v>36</v>
      </c>
      <c r="J7" s="133" t="s">
        <v>37</v>
      </c>
      <c r="K7" s="135" t="s">
        <v>140</v>
      </c>
      <c r="L7" s="136"/>
    </row>
    <row r="8" spans="1:12" ht="13.5" thickBot="1">
      <c r="A8" s="127"/>
      <c r="B8" s="134"/>
      <c r="C8" s="134"/>
      <c r="D8" s="14" t="s">
        <v>141</v>
      </c>
      <c r="E8" s="14" t="s">
        <v>142</v>
      </c>
      <c r="F8" s="14" t="s">
        <v>143</v>
      </c>
      <c r="G8" s="71" t="s">
        <v>144</v>
      </c>
      <c r="H8" s="131"/>
      <c r="I8" s="121"/>
      <c r="J8" s="134"/>
      <c r="K8" s="14" t="s">
        <v>39</v>
      </c>
      <c r="L8" s="13" t="s">
        <v>40</v>
      </c>
    </row>
    <row r="9" spans="1:12" ht="25.5">
      <c r="A9" s="165" t="s">
        <v>15</v>
      </c>
      <c r="B9" s="168" t="s">
        <v>41</v>
      </c>
      <c r="C9" s="83" t="s">
        <v>145</v>
      </c>
      <c r="D9" s="20">
        <v>0</v>
      </c>
      <c r="E9" s="20">
        <v>0</v>
      </c>
      <c r="F9" s="20"/>
      <c r="G9" s="20"/>
      <c r="H9" s="21">
        <v>0</v>
      </c>
      <c r="I9" s="77" t="s">
        <v>146</v>
      </c>
      <c r="J9" s="78" t="s">
        <v>146</v>
      </c>
      <c r="K9" s="78" t="s">
        <v>146</v>
      </c>
      <c r="L9" s="79" t="s">
        <v>146</v>
      </c>
    </row>
    <row r="10" spans="1:12" ht="12.75">
      <c r="A10" s="166"/>
      <c r="B10" s="169"/>
      <c r="C10" s="84" t="s">
        <v>9</v>
      </c>
      <c r="D10" s="23">
        <v>0</v>
      </c>
      <c r="E10" s="23">
        <v>0</v>
      </c>
      <c r="F10" s="23"/>
      <c r="G10" s="23"/>
      <c r="H10" s="24">
        <v>0</v>
      </c>
      <c r="I10" s="49" t="s">
        <v>146</v>
      </c>
      <c r="J10" s="23" t="s">
        <v>146</v>
      </c>
      <c r="K10" s="23" t="s">
        <v>146</v>
      </c>
      <c r="L10" s="29" t="s">
        <v>146</v>
      </c>
    </row>
    <row r="11" spans="1:12" ht="12.75">
      <c r="A11" s="166"/>
      <c r="B11" s="169"/>
      <c r="C11" s="84" t="s">
        <v>10</v>
      </c>
      <c r="D11" s="23">
        <v>0</v>
      </c>
      <c r="E11" s="23">
        <v>0</v>
      </c>
      <c r="F11" s="23"/>
      <c r="G11" s="23"/>
      <c r="H11" s="24">
        <v>0</v>
      </c>
      <c r="I11" s="49" t="s">
        <v>146</v>
      </c>
      <c r="J11" s="23" t="s">
        <v>146</v>
      </c>
      <c r="K11" s="23" t="s">
        <v>146</v>
      </c>
      <c r="L11" s="29" t="s">
        <v>146</v>
      </c>
    </row>
    <row r="12" spans="1:12" ht="25.5">
      <c r="A12" s="166"/>
      <c r="B12" s="169"/>
      <c r="C12" s="84" t="s">
        <v>11</v>
      </c>
      <c r="D12" s="23">
        <v>0</v>
      </c>
      <c r="E12" s="23">
        <v>0</v>
      </c>
      <c r="F12" s="23"/>
      <c r="G12" s="23"/>
      <c r="H12" s="24">
        <v>0</v>
      </c>
      <c r="I12" s="49" t="s">
        <v>146</v>
      </c>
      <c r="J12" s="23" t="s">
        <v>146</v>
      </c>
      <c r="K12" s="23" t="s">
        <v>146</v>
      </c>
      <c r="L12" s="29" t="s">
        <v>146</v>
      </c>
    </row>
    <row r="13" spans="1:12" ht="25.5">
      <c r="A13" s="166"/>
      <c r="B13" s="169"/>
      <c r="C13" s="84" t="s">
        <v>12</v>
      </c>
      <c r="D13" s="23">
        <v>0</v>
      </c>
      <c r="E13" s="23">
        <v>0</v>
      </c>
      <c r="F13" s="23"/>
      <c r="G13" s="23"/>
      <c r="H13" s="24">
        <v>0</v>
      </c>
      <c r="I13" s="49" t="s">
        <v>146</v>
      </c>
      <c r="J13" s="23" t="s">
        <v>146</v>
      </c>
      <c r="K13" s="23" t="s">
        <v>146</v>
      </c>
      <c r="L13" s="29" t="s">
        <v>146</v>
      </c>
    </row>
    <row r="14" spans="1:12" ht="25.5">
      <c r="A14" s="166"/>
      <c r="B14" s="169"/>
      <c r="C14" s="84" t="s">
        <v>13</v>
      </c>
      <c r="D14" s="23">
        <v>0</v>
      </c>
      <c r="E14" s="23">
        <v>0</v>
      </c>
      <c r="F14" s="23"/>
      <c r="G14" s="23"/>
      <c r="H14" s="24">
        <v>0</v>
      </c>
      <c r="I14" s="49" t="s">
        <v>146</v>
      </c>
      <c r="J14" s="23" t="s">
        <v>146</v>
      </c>
      <c r="K14" s="23" t="s">
        <v>146</v>
      </c>
      <c r="L14" s="29" t="s">
        <v>146</v>
      </c>
    </row>
    <row r="15" spans="1:12" ht="26.25" thickBot="1">
      <c r="A15" s="167"/>
      <c r="B15" s="170"/>
      <c r="C15" s="85" t="s">
        <v>14</v>
      </c>
      <c r="D15" s="33">
        <v>0</v>
      </c>
      <c r="E15" s="33">
        <v>0</v>
      </c>
      <c r="F15" s="33"/>
      <c r="G15" s="33"/>
      <c r="H15" s="54">
        <v>0</v>
      </c>
      <c r="I15" s="55" t="s">
        <v>146</v>
      </c>
      <c r="J15" s="33" t="s">
        <v>146</v>
      </c>
      <c r="K15" s="33" t="s">
        <v>146</v>
      </c>
      <c r="L15" s="34" t="s">
        <v>146</v>
      </c>
    </row>
    <row r="16" spans="1:12" ht="38.25">
      <c r="A16" s="165" t="s">
        <v>15</v>
      </c>
      <c r="B16" s="168" t="s">
        <v>22</v>
      </c>
      <c r="C16" s="83" t="s">
        <v>147</v>
      </c>
      <c r="D16" s="20">
        <v>0</v>
      </c>
      <c r="E16" s="20">
        <v>0</v>
      </c>
      <c r="F16" s="20"/>
      <c r="G16" s="21"/>
      <c r="H16" s="21">
        <v>0</v>
      </c>
      <c r="I16" s="80"/>
      <c r="J16" s="21"/>
      <c r="K16" s="21"/>
      <c r="L16" s="28"/>
    </row>
    <row r="17" spans="1:12" ht="12.75">
      <c r="A17" s="166"/>
      <c r="B17" s="169"/>
      <c r="C17" s="84" t="s">
        <v>9</v>
      </c>
      <c r="D17" s="23">
        <v>0</v>
      </c>
      <c r="E17" s="23">
        <v>0</v>
      </c>
      <c r="F17" s="23"/>
      <c r="G17" s="24"/>
      <c r="H17" s="24">
        <v>0</v>
      </c>
      <c r="I17" s="81"/>
      <c r="J17" s="24"/>
      <c r="K17" s="24"/>
      <c r="L17" s="29"/>
    </row>
    <row r="18" spans="1:12" ht="12.75">
      <c r="A18" s="166"/>
      <c r="B18" s="169"/>
      <c r="C18" s="84" t="s">
        <v>10</v>
      </c>
      <c r="D18" s="23">
        <v>0</v>
      </c>
      <c r="E18" s="23">
        <v>0</v>
      </c>
      <c r="F18" s="23"/>
      <c r="G18" s="24"/>
      <c r="H18" s="24">
        <v>0</v>
      </c>
      <c r="I18" s="81"/>
      <c r="J18" s="24"/>
      <c r="K18" s="24"/>
      <c r="L18" s="29"/>
    </row>
    <row r="19" spans="1:12" ht="25.5">
      <c r="A19" s="166"/>
      <c r="B19" s="169"/>
      <c r="C19" s="84" t="s">
        <v>11</v>
      </c>
      <c r="D19" s="23">
        <v>0</v>
      </c>
      <c r="E19" s="23">
        <v>0</v>
      </c>
      <c r="F19" s="23"/>
      <c r="G19" s="24"/>
      <c r="H19" s="24">
        <v>0</v>
      </c>
      <c r="I19" s="81"/>
      <c r="J19" s="24"/>
      <c r="K19" s="24"/>
      <c r="L19" s="29"/>
    </row>
    <row r="20" spans="1:12" ht="25.5">
      <c r="A20" s="166"/>
      <c r="B20" s="169"/>
      <c r="C20" s="84" t="s">
        <v>12</v>
      </c>
      <c r="D20" s="23">
        <v>0</v>
      </c>
      <c r="E20" s="23">
        <v>0</v>
      </c>
      <c r="F20" s="23"/>
      <c r="G20" s="24"/>
      <c r="H20" s="24">
        <v>0</v>
      </c>
      <c r="I20" s="81"/>
      <c r="J20" s="24"/>
      <c r="K20" s="24"/>
      <c r="L20" s="29"/>
    </row>
    <row r="21" spans="1:12" ht="25.5">
      <c r="A21" s="166"/>
      <c r="B21" s="169"/>
      <c r="C21" s="84" t="s">
        <v>13</v>
      </c>
      <c r="D21" s="23">
        <v>0</v>
      </c>
      <c r="E21" s="23">
        <v>0</v>
      </c>
      <c r="F21" s="23"/>
      <c r="G21" s="24"/>
      <c r="H21" s="24">
        <v>0</v>
      </c>
      <c r="I21" s="81"/>
      <c r="J21" s="24"/>
      <c r="K21" s="24"/>
      <c r="L21" s="29"/>
    </row>
    <row r="22" spans="1:12" ht="26.25" thickBot="1">
      <c r="A22" s="167"/>
      <c r="B22" s="170"/>
      <c r="C22" s="85" t="s">
        <v>14</v>
      </c>
      <c r="D22" s="33">
        <v>0</v>
      </c>
      <c r="E22" s="33">
        <v>0</v>
      </c>
      <c r="F22" s="33"/>
      <c r="G22" s="54"/>
      <c r="H22" s="54">
        <v>0</v>
      </c>
      <c r="I22" s="82"/>
      <c r="J22" s="54"/>
      <c r="K22" s="54"/>
      <c r="L22" s="34"/>
    </row>
  </sheetData>
  <sheetProtection/>
  <mergeCells count="14">
    <mergeCell ref="J7:J8"/>
    <mergeCell ref="K7:L7"/>
    <mergeCell ref="A9:A15"/>
    <mergeCell ref="B9:B15"/>
    <mergeCell ref="A16:A22"/>
    <mergeCell ref="B16:B22"/>
    <mergeCell ref="I1:L1"/>
    <mergeCell ref="A5:L5"/>
    <mergeCell ref="A7:A8"/>
    <mergeCell ref="B7:B8"/>
    <mergeCell ref="C7:C8"/>
    <mergeCell ref="D7:G7"/>
    <mergeCell ref="H7:H8"/>
    <mergeCell ref="I7:I8"/>
  </mergeCells>
  <printOptions/>
  <pageMargins left="0.75" right="0.75" top="1" bottom="1" header="0.5" footer="0.5"/>
  <pageSetup fitToHeight="0" fitToWidth="1" horizontalDpi="600" verticalDpi="600" orientation="portrait" paperSize="9" scale="6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"/>
  <sheetViews>
    <sheetView zoomScalePageLayoutView="0" workbookViewId="0" topLeftCell="A10">
      <selection activeCell="J21" sqref="J21"/>
    </sheetView>
  </sheetViews>
  <sheetFormatPr defaultColWidth="9.00390625" defaultRowHeight="12.75"/>
  <cols>
    <col min="2" max="2" width="45.375" style="0" customWidth="1"/>
  </cols>
  <sheetData>
    <row r="1" spans="5:7" ht="77.25" customHeight="1">
      <c r="E1" s="181" t="s">
        <v>63</v>
      </c>
      <c r="F1" s="143"/>
      <c r="G1" s="143"/>
    </row>
    <row r="3" spans="1:7" ht="12.75">
      <c r="A3" s="118" t="s">
        <v>31</v>
      </c>
      <c r="B3" s="118"/>
      <c r="C3" s="118"/>
      <c r="D3" s="118"/>
      <c r="E3" s="118"/>
      <c r="F3" s="118"/>
      <c r="G3" s="118"/>
    </row>
    <row r="4" spans="1:7" ht="12.75">
      <c r="A4" s="113" t="s">
        <v>33</v>
      </c>
      <c r="B4" s="113"/>
      <c r="C4" s="113"/>
      <c r="D4" s="113"/>
      <c r="E4" s="113"/>
      <c r="F4" s="113"/>
      <c r="G4" s="113"/>
    </row>
    <row r="5" spans="1:4" ht="12.75">
      <c r="A5" s="113"/>
      <c r="B5" s="113"/>
      <c r="C5" s="113"/>
      <c r="D5" s="1"/>
    </row>
    <row r="6" spans="1:5" ht="13.5" thickBot="1">
      <c r="A6" s="39"/>
      <c r="B6" s="182" t="s">
        <v>56</v>
      </c>
      <c r="C6" s="163"/>
      <c r="D6" s="163"/>
      <c r="E6" s="163"/>
    </row>
    <row r="7" spans="1:4" ht="12.75">
      <c r="A7" s="39" t="s">
        <v>45</v>
      </c>
      <c r="B7" s="39"/>
      <c r="C7" s="40"/>
      <c r="D7" s="1"/>
    </row>
    <row r="9" spans="5:7" ht="12.75">
      <c r="E9" s="41" t="s">
        <v>23</v>
      </c>
      <c r="F9" s="172">
        <v>4401008660</v>
      </c>
      <c r="G9" s="173"/>
    </row>
    <row r="10" spans="5:7" ht="12.75">
      <c r="E10" s="41" t="s">
        <v>24</v>
      </c>
      <c r="F10" s="172">
        <v>443101001</v>
      </c>
      <c r="G10" s="173"/>
    </row>
    <row r="12" ht="15.75">
      <c r="G12" s="19" t="s">
        <v>165</v>
      </c>
    </row>
    <row r="14" spans="1:7" ht="38.25">
      <c r="A14" s="35" t="s">
        <v>166</v>
      </c>
      <c r="B14" s="93"/>
      <c r="C14" s="93"/>
      <c r="D14" s="93"/>
      <c r="E14" s="93"/>
      <c r="F14" s="93"/>
      <c r="G14" s="93"/>
    </row>
    <row r="15" ht="13.5" thickBot="1"/>
    <row r="16" spans="1:7" ht="12.75">
      <c r="A16" s="174" t="s">
        <v>0</v>
      </c>
      <c r="B16" s="176" t="s">
        <v>167</v>
      </c>
      <c r="C16" s="176" t="s">
        <v>168</v>
      </c>
      <c r="D16" s="178" t="s">
        <v>58</v>
      </c>
      <c r="E16" s="179"/>
      <c r="F16" s="179"/>
      <c r="G16" s="180"/>
    </row>
    <row r="17" spans="1:7" ht="12.75">
      <c r="A17" s="175"/>
      <c r="B17" s="177"/>
      <c r="C17" s="177"/>
      <c r="D17" s="95" t="s">
        <v>141</v>
      </c>
      <c r="E17" s="95" t="s">
        <v>142</v>
      </c>
      <c r="F17" s="95" t="s">
        <v>143</v>
      </c>
      <c r="G17" s="99" t="s">
        <v>144</v>
      </c>
    </row>
    <row r="18" spans="1:7" ht="12.75">
      <c r="A18" s="94">
        <v>1</v>
      </c>
      <c r="B18" s="89" t="s">
        <v>169</v>
      </c>
      <c r="C18" s="95" t="s">
        <v>123</v>
      </c>
      <c r="D18" s="95">
        <v>0</v>
      </c>
      <c r="E18" s="95">
        <v>0</v>
      </c>
      <c r="F18" s="95">
        <v>0</v>
      </c>
      <c r="G18" s="99"/>
    </row>
    <row r="19" spans="1:7" ht="12.75">
      <c r="A19" s="94">
        <v>2</v>
      </c>
      <c r="B19" s="89" t="s">
        <v>170</v>
      </c>
      <c r="C19" s="95" t="s">
        <v>123</v>
      </c>
      <c r="D19" s="95">
        <v>0</v>
      </c>
      <c r="E19" s="95">
        <v>0</v>
      </c>
      <c r="F19" s="95">
        <v>0</v>
      </c>
      <c r="G19" s="99"/>
    </row>
    <row r="20" spans="1:7" ht="12.75">
      <c r="A20" s="94">
        <v>3</v>
      </c>
      <c r="B20" s="89" t="s">
        <v>171</v>
      </c>
      <c r="C20" s="95" t="s">
        <v>123</v>
      </c>
      <c r="D20" s="95">
        <v>0</v>
      </c>
      <c r="E20" s="95">
        <v>0</v>
      </c>
      <c r="F20" s="95">
        <v>0</v>
      </c>
      <c r="G20" s="99"/>
    </row>
    <row r="21" spans="1:7" ht="38.25">
      <c r="A21" s="94">
        <v>4</v>
      </c>
      <c r="B21" s="89" t="s">
        <v>172</v>
      </c>
      <c r="C21" s="95" t="s">
        <v>123</v>
      </c>
      <c r="D21" s="95">
        <v>0</v>
      </c>
      <c r="E21" s="95">
        <v>0</v>
      </c>
      <c r="F21" s="95">
        <v>0</v>
      </c>
      <c r="G21" s="99"/>
    </row>
    <row r="22" spans="1:7" ht="13.5" thickBot="1">
      <c r="A22" s="96">
        <v>5</v>
      </c>
      <c r="B22" s="97" t="s">
        <v>173</v>
      </c>
      <c r="C22" s="98" t="s">
        <v>174</v>
      </c>
      <c r="D22" s="98">
        <v>0</v>
      </c>
      <c r="E22" s="98">
        <v>0</v>
      </c>
      <c r="F22" s="98">
        <v>0</v>
      </c>
      <c r="G22" s="100"/>
    </row>
  </sheetData>
  <sheetProtection/>
  <mergeCells count="11">
    <mergeCell ref="F9:G9"/>
    <mergeCell ref="F10:G10"/>
    <mergeCell ref="A16:A17"/>
    <mergeCell ref="B16:B17"/>
    <mergeCell ref="C16:C17"/>
    <mergeCell ref="D16:G16"/>
    <mergeCell ref="E1:G1"/>
    <mergeCell ref="A3:G3"/>
    <mergeCell ref="A4:G4"/>
    <mergeCell ref="A5:C5"/>
    <mergeCell ref="B6:E6"/>
  </mergeCells>
  <printOptions/>
  <pageMargins left="0.75" right="0.75" top="1" bottom="1" header="0.5" footer="0.5"/>
  <pageSetup fitToHeight="0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Служба по тарифам ЯНАО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Тарасов С.А.</dc:creator>
  <cp:keywords/>
  <dc:description/>
  <cp:lastModifiedBy>tevrizov</cp:lastModifiedBy>
  <cp:lastPrinted>2012-03-27T04:29:02Z</cp:lastPrinted>
  <dcterms:created xsi:type="dcterms:W3CDTF">2010-01-25T12:06:48Z</dcterms:created>
  <dcterms:modified xsi:type="dcterms:W3CDTF">2012-07-06T10:54:47Z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